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in Registration" sheetId="1" r:id="rId4"/>
    <sheet state="visible" name="Invoice" sheetId="2" r:id="rId5"/>
  </sheets>
  <definedNames/>
  <calcPr/>
  <extLst>
    <ext uri="GoogleSheetsCustomDataVersion2">
      <go:sheetsCustomData xmlns:go="http://customooxmlschemas.google.com/" r:id="rId6" roundtripDataChecksum="XbH7m2O2Ne8+NooQnvvOOwCx3yMLbNh+og+oI6HZCHI="/>
    </ext>
  </extLst>
</workbook>
</file>

<file path=xl/sharedStrings.xml><?xml version="1.0" encoding="utf-8"?>
<sst xmlns="http://schemas.openxmlformats.org/spreadsheetml/2006/main" count="190" uniqueCount="89">
  <si>
    <t>Fill in blue fields ONLY</t>
  </si>
  <si>
    <t>Chapter Information</t>
  </si>
  <si>
    <t xml:space="preserve">For Notes/Special Needs/Allergies: If there are none, you must enter "N/A" - ALL BLUE fields must be filled in </t>
  </si>
  <si>
    <t xml:space="preserve">Chapter: </t>
  </si>
  <si>
    <t>Chapter ID:</t>
  </si>
  <si>
    <t xml:space="preserve">District: </t>
  </si>
  <si>
    <t xml:space="preserve">County: </t>
  </si>
  <si>
    <t>Adult Participant (Adviser) Information</t>
  </si>
  <si>
    <t>You MUST register with AT LEAST 1 Adviser and 1 Student</t>
  </si>
  <si>
    <t>First Name:</t>
  </si>
  <si>
    <t xml:space="preserve">Last Name: </t>
  </si>
  <si>
    <t>Gender (M/F):</t>
  </si>
  <si>
    <t xml:space="preserve">Email: </t>
  </si>
  <si>
    <t xml:space="preserve">Phone Number: </t>
  </si>
  <si>
    <t xml:space="preserve">Address: </t>
  </si>
  <si>
    <t xml:space="preserve">Emergency Contact Full Name: </t>
  </si>
  <si>
    <t xml:space="preserve">Emergency Contact Phone: </t>
  </si>
  <si>
    <t>Relationship:</t>
  </si>
  <si>
    <t xml:space="preserve">Notes/Special Needs: </t>
  </si>
  <si>
    <t>Percent Completed:</t>
  </si>
  <si>
    <t>T-Shirt Size:</t>
  </si>
  <si>
    <t>Allergies:</t>
  </si>
  <si>
    <t>Student Information (1)</t>
  </si>
  <si>
    <t xml:space="preserve">Grade Level: </t>
  </si>
  <si>
    <t xml:space="preserve">Role: </t>
  </si>
  <si>
    <t>Student Information (2)</t>
  </si>
  <si>
    <t>Student Information (3)</t>
  </si>
  <si>
    <t>Mother</t>
  </si>
  <si>
    <t>Student Information (4)</t>
  </si>
  <si>
    <t>Student Information (5)</t>
  </si>
  <si>
    <t>Student Information (6)</t>
  </si>
  <si>
    <t>Sandalwood High School</t>
  </si>
  <si>
    <t>Satellite High School</t>
  </si>
  <si>
    <t>SCHS Chargers</t>
  </si>
  <si>
    <t>Shelley S. Boone Middle School</t>
  </si>
  <si>
    <t>Shenandoah Middle</t>
  </si>
  <si>
    <t>Simmons Career Center</t>
  </si>
  <si>
    <t>Sneads High</t>
  </si>
  <si>
    <t>Somerset Academy South Homestead</t>
  </si>
  <si>
    <t>Somerset Oaks Fccla</t>
  </si>
  <si>
    <t>South Dade High Buccaneers Best</t>
  </si>
  <si>
    <t>South Miami Senior High</t>
  </si>
  <si>
    <t>South Sumter High School</t>
  </si>
  <si>
    <t>Southwest Middle Fccla</t>
  </si>
  <si>
    <t>Southwest Middle School</t>
  </si>
  <si>
    <t>St. Cloud High Fccla</t>
  </si>
  <si>
    <t>Stambaugh Fccla</t>
  </si>
  <si>
    <t>Steinbrenner HS FCCLA</t>
  </si>
  <si>
    <t>Stone Magnet Middle School</t>
  </si>
  <si>
    <t>Sugg Middle School</t>
  </si>
  <si>
    <t>Sumner High School Stingrays</t>
  </si>
  <si>
    <t>Sunset Knights</t>
  </si>
  <si>
    <t>Tampa Bay Tech FCCLA</t>
  </si>
  <si>
    <t>Terry Parker Fccla</t>
  </si>
  <si>
    <t>Terry Parker High School</t>
  </si>
  <si>
    <t>The Eagles</t>
  </si>
  <si>
    <t>Thomas Jefferson Middle</t>
  </si>
  <si>
    <t>Vernon High School</t>
  </si>
  <si>
    <t>Viera High Fccla</t>
  </si>
  <si>
    <t>W M Raines Academy</t>
  </si>
  <si>
    <t>Wellington Fccla</t>
  </si>
  <si>
    <t>West Broward High</t>
  </si>
  <si>
    <t>West Miami MS FCCLA</t>
  </si>
  <si>
    <t>Westwood Middle School</t>
  </si>
  <si>
    <t>Wildwood Middle High School</t>
  </si>
  <si>
    <t>Winter Haven HS Junior Chefs Club</t>
  </si>
  <si>
    <t>Wiregrass Ranch Fccla</t>
  </si>
  <si>
    <t>Other</t>
  </si>
  <si>
    <t>Invoice</t>
  </si>
  <si>
    <r>
      <rPr>
        <rFont val="Arial"/>
        <b/>
        <color theme="1"/>
        <sz val="12.0"/>
      </rPr>
      <t xml:space="preserve">2026 Florida FCCLA 
Fall Leadership Conference 
</t>
    </r>
    <r>
      <rPr>
        <rFont val="Arial"/>
        <b val="0"/>
        <color theme="1"/>
        <sz val="9.0"/>
      </rPr>
      <t>Oct 23-25, 2026 | Melrose, FL</t>
    </r>
  </si>
  <si>
    <t>Make Checks Payable to:
Florida FCCLA
PO Box 22733
Tampa, FL 33622</t>
  </si>
  <si>
    <t xml:space="preserve">Credit Card Payments require a 3% service fee. To use a CC, select "Credit Card" under "Payment Method". A separate link will be sent within 72 hours of emailing your registration. </t>
  </si>
  <si>
    <t>First Name</t>
  </si>
  <si>
    <t>Last Name</t>
  </si>
  <si>
    <t>Role</t>
  </si>
  <si>
    <t>Shirt Size</t>
  </si>
  <si>
    <t>Gender</t>
  </si>
  <si>
    <t>Cost</t>
  </si>
  <si>
    <t>Adviser</t>
  </si>
  <si>
    <t>Student 1</t>
  </si>
  <si>
    <t>Student 2</t>
  </si>
  <si>
    <t>Student 3</t>
  </si>
  <si>
    <t>Student 4</t>
  </si>
  <si>
    <t>Student 5</t>
  </si>
  <si>
    <t>Student 6</t>
  </si>
  <si>
    <t>Subtotal</t>
  </si>
  <si>
    <t>Payment Method</t>
  </si>
  <si>
    <t>Total Due:</t>
  </si>
  <si>
    <t>*All payments must be received by the registration deadline (October 10, 2026 @ 12:00 PM EST)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</si>
</sst>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$&quot;#,##0.00"/>
    <numFmt numFmtId="165" formatCode="&quot;$&quot;#,##0_);[Red]\(&quot;$&quot;#,##0\)"/>
    <numFmt numFmtId="166" formatCode="&quot;$&quot;#,##0.00_);[Red]\(&quot;$&quot;#,##0.00\)"/>
  </numFmts>
  <fonts count="15">
    <font>
      <sz val="12.0"/>
      <color theme="1"/>
      <name val="Calibri"/>
      <scheme val="minor"/>
    </font>
    <font>
      <color theme="1"/>
      <name val="Calibri"/>
      <scheme val="minor"/>
    </font>
    <font>
      <b/>
      <sz val="12.0"/>
      <color theme="1"/>
      <name val="Calibri"/>
    </font>
    <font/>
    <font>
      <sz val="12.0"/>
      <color theme="0"/>
      <name val="Calibri"/>
    </font>
    <font>
      <b/>
      <sz val="12.0"/>
      <color theme="0"/>
      <name val="Arial"/>
    </font>
    <font>
      <sz val="10.0"/>
      <color theme="0"/>
      <name val="Helvetica Neue"/>
    </font>
    <font>
      <b/>
      <sz val="10.0"/>
      <color theme="1"/>
      <name val="Arial"/>
    </font>
    <font>
      <sz val="12.0"/>
      <color theme="1"/>
      <name val="Calibri"/>
    </font>
    <font>
      <b/>
      <sz val="10.0"/>
      <color theme="0"/>
      <name val="Helvetica Neue"/>
    </font>
    <font>
      <u/>
      <sz val="12.0"/>
      <color theme="10"/>
      <name val="Calibri"/>
    </font>
    <font>
      <b/>
      <sz val="12.0"/>
      <color theme="0"/>
      <name val="Calibri"/>
    </font>
    <font>
      <b/>
      <sz val="28.0"/>
      <color theme="1"/>
      <name val="Arial"/>
    </font>
    <font>
      <b/>
      <sz val="9.0"/>
      <color theme="1"/>
      <name val="Arial"/>
    </font>
    <font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9CC2E5"/>
        <bgColor rgb="FF9CC2E5"/>
      </patternFill>
    </fill>
    <fill>
      <patternFill patternType="solid">
        <fgColor theme="1"/>
        <bgColor theme="1"/>
      </patternFill>
    </fill>
    <fill>
      <patternFill patternType="solid">
        <fgColor rgb="FFFF1F37"/>
        <bgColor rgb="FFFF1F37"/>
      </patternFill>
    </fill>
    <fill>
      <patternFill patternType="solid">
        <fgColor rgb="FF44546A"/>
        <bgColor rgb="FF44546A"/>
      </patternFill>
    </fill>
  </fills>
  <borders count="7">
    <border/>
    <border>
      <left/>
      <top/>
      <bottom/>
    </border>
    <border>
      <top/>
      <bottom/>
    </border>
    <border>
      <left/>
      <right/>
      <top/>
      <bottom/>
    </border>
    <border>
      <left/>
      <top/>
    </border>
    <border>
      <top/>
    </border>
    <border>
      <left/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0" fillId="0" fontId="4" numFmtId="0" xfId="0" applyFont="1"/>
    <xf borderId="3" fillId="3" fontId="2" numFmtId="0" xfId="0" applyAlignment="1" applyBorder="1" applyFill="1" applyFont="1">
      <alignment horizontal="center"/>
    </xf>
    <xf borderId="1" fillId="4" fontId="5" numFmtId="0" xfId="0" applyAlignment="1" applyBorder="1" applyFill="1" applyFont="1">
      <alignment horizontal="center"/>
    </xf>
    <xf borderId="0" fillId="0" fontId="2" numFmtId="0" xfId="0" applyFont="1"/>
    <xf borderId="4" fillId="4" fontId="2" numFmtId="0" xfId="0" applyAlignment="1" applyBorder="1" applyFont="1">
      <alignment horizontal="center" shrinkToFit="0" wrapText="1"/>
    </xf>
    <xf borderId="5" fillId="0" fontId="3" numFmtId="0" xfId="0" applyBorder="1" applyFont="1"/>
    <xf borderId="0" fillId="0" fontId="6" numFmtId="0" xfId="0" applyFont="1"/>
    <xf borderId="0" fillId="0" fontId="7" numFmtId="0" xfId="0" applyAlignment="1" applyFont="1">
      <alignment horizontal="right"/>
    </xf>
    <xf borderId="1" fillId="2" fontId="8" numFmtId="0" xfId="0" applyAlignment="1" applyBorder="1" applyFont="1">
      <alignment horizontal="center"/>
    </xf>
    <xf borderId="3" fillId="2" fontId="8" numFmtId="0" xfId="0" applyBorder="1" applyFont="1"/>
    <xf borderId="6" fillId="0" fontId="3" numFmtId="0" xfId="0" applyBorder="1" applyFont="1"/>
    <xf borderId="0" fillId="0" fontId="9" numFmtId="0" xfId="0" applyFont="1"/>
    <xf borderId="3" fillId="3" fontId="8" numFmtId="0" xfId="0" applyBorder="1" applyFont="1"/>
    <xf borderId="1" fillId="2" fontId="10" numFmtId="0" xfId="0" applyAlignment="1" applyBorder="1" applyFont="1">
      <alignment horizontal="center"/>
    </xf>
    <xf borderId="1" fillId="5" fontId="11" numFmtId="0" xfId="0" applyAlignment="1" applyBorder="1" applyFill="1" applyFont="1">
      <alignment horizontal="center"/>
    </xf>
    <xf borderId="0" fillId="0" fontId="7" numFmtId="0" xfId="0" applyAlignment="1" applyFont="1">
      <alignment horizontal="center"/>
    </xf>
    <xf borderId="0" fillId="0" fontId="2" numFmtId="9" xfId="0" applyFont="1" applyNumberFormat="1"/>
    <xf borderId="0" fillId="0" fontId="8" numFmtId="49" xfId="0" applyFont="1" applyNumberFormat="1"/>
    <xf borderId="1" fillId="2" fontId="8" numFmtId="0" xfId="0" applyAlignment="1" applyBorder="1" applyFont="1">
      <alignment horizontal="center" shrinkToFit="0" wrapText="1"/>
    </xf>
    <xf borderId="0" fillId="0" fontId="12" numFmtId="0" xfId="0" applyAlignment="1" applyFont="1">
      <alignment horizontal="center"/>
    </xf>
    <xf borderId="0" fillId="0" fontId="12" numFmtId="0" xfId="0" applyAlignment="1" applyFont="1">
      <alignment horizontal="center" readingOrder="0" shrinkToFit="0" wrapText="1"/>
    </xf>
    <xf borderId="0" fillId="0" fontId="13" numFmtId="0" xfId="0" applyAlignment="1" applyFont="1">
      <alignment horizontal="center" shrinkToFit="0" wrapText="1"/>
    </xf>
    <xf borderId="1" fillId="4" fontId="11" numFmtId="0" xfId="0" applyAlignment="1" applyBorder="1" applyFont="1">
      <alignment horizontal="center"/>
    </xf>
    <xf borderId="0" fillId="0" fontId="8" numFmtId="0" xfId="0" applyAlignment="1" applyFont="1">
      <alignment horizontal="center"/>
    </xf>
    <xf borderId="0" fillId="0" fontId="14" numFmtId="0" xfId="0" applyFont="1"/>
    <xf borderId="1" fillId="4" fontId="8" numFmtId="0" xfId="0" applyAlignment="1" applyBorder="1" applyFont="1">
      <alignment horizontal="center"/>
    </xf>
    <xf borderId="0" fillId="0" fontId="8" numFmtId="164" xfId="0" applyFont="1" applyNumberFormat="1"/>
    <xf borderId="0" fillId="0" fontId="8" numFmtId="165" xfId="0" applyFont="1" applyNumberFormat="1"/>
    <xf borderId="0" fillId="0" fontId="2" numFmtId="0" xfId="0" applyAlignment="1" applyFont="1">
      <alignment horizontal="right"/>
    </xf>
    <xf borderId="0" fillId="0" fontId="8" numFmtId="166" xfId="0" applyFont="1" applyNumberFormat="1"/>
    <xf borderId="0" fillId="0" fontId="2" numFmtId="0" xfId="0" applyAlignment="1" applyFont="1">
      <alignment horizontal="center" readingOrder="0"/>
    </xf>
  </cellXfs>
  <cellStyles count="1">
    <cellStyle xfId="0" name="Normal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  <border/>
    </dxf>
    <dxf>
      <font>
        <color rgb="FF9C0006"/>
      </font>
      <fill>
        <patternFill patternType="solid">
          <fgColor rgb="FFFFC7CE"/>
          <bgColor rgb="FFFFC7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123950" cy="11239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152400</xdr:colOff>
      <xdr:row>0</xdr:row>
      <xdr:rowOff>200025</xdr:rowOff>
    </xdr:from>
    <xdr:ext cx="1495425" cy="7715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3.11"/>
    <col customWidth="1" min="2" max="2" width="11.78"/>
    <col customWidth="1" min="3" max="3" width="11.11"/>
    <col customWidth="1" min="4" max="10" width="10.56"/>
    <col customWidth="1" min="11" max="11" width="15.67"/>
    <col customWidth="1" min="12" max="26" width="10.56"/>
  </cols>
  <sheetData>
    <row r="1" ht="105.0" customHeight="1">
      <c r="A1" s="1"/>
    </row>
    <row r="2" ht="15.75" customHeight="1">
      <c r="A2" s="2" t="s">
        <v>0</v>
      </c>
      <c r="B2" s="3"/>
      <c r="C2" s="3"/>
      <c r="D2" s="3"/>
      <c r="E2" s="3"/>
      <c r="F2" s="3"/>
      <c r="K2" s="4"/>
      <c r="L2" s="4"/>
    </row>
    <row r="3" ht="4.5" customHeight="1">
      <c r="A3" s="5"/>
      <c r="B3" s="5"/>
      <c r="C3" s="5"/>
      <c r="D3" s="5"/>
      <c r="E3" s="5"/>
      <c r="F3" s="5"/>
      <c r="K3" s="4"/>
      <c r="L3" s="4"/>
    </row>
    <row r="4" ht="15.75" customHeight="1">
      <c r="A4" s="6" t="s">
        <v>1</v>
      </c>
      <c r="B4" s="3"/>
      <c r="C4" s="3"/>
      <c r="D4" s="3"/>
      <c r="E4" s="3"/>
      <c r="F4" s="3"/>
      <c r="G4" s="7"/>
      <c r="I4" s="8" t="s">
        <v>2</v>
      </c>
      <c r="J4" s="9"/>
      <c r="K4" s="9"/>
      <c r="L4" s="10"/>
      <c r="M4" s="4"/>
      <c r="N4" s="4"/>
      <c r="O4" s="4"/>
      <c r="P4" s="4"/>
    </row>
    <row r="5" ht="15.75" customHeight="1">
      <c r="A5" s="11" t="s">
        <v>3</v>
      </c>
      <c r="B5" s="12"/>
      <c r="C5" s="3"/>
      <c r="D5" s="3"/>
      <c r="E5" s="11" t="s">
        <v>4</v>
      </c>
      <c r="F5" s="13"/>
      <c r="I5" s="14"/>
      <c r="L5" s="10"/>
      <c r="M5" s="15"/>
      <c r="N5" s="10"/>
      <c r="O5" s="4"/>
      <c r="P5" s="4"/>
    </row>
    <row r="6" ht="15.75" customHeight="1">
      <c r="A6" s="11" t="s">
        <v>5</v>
      </c>
      <c r="B6" s="13"/>
      <c r="C6" s="11" t="s">
        <v>6</v>
      </c>
      <c r="D6" s="12"/>
      <c r="E6" s="3"/>
      <c r="F6" s="3"/>
      <c r="I6" s="14"/>
      <c r="L6" s="10"/>
      <c r="M6" s="15"/>
      <c r="N6" s="10"/>
      <c r="O6" s="4"/>
      <c r="P6" s="4"/>
    </row>
    <row r="7" ht="4.5" customHeight="1">
      <c r="A7" s="16"/>
      <c r="B7" s="16"/>
      <c r="C7" s="16"/>
      <c r="D7" s="16"/>
      <c r="E7" s="16"/>
      <c r="F7" s="16"/>
      <c r="K7" s="10"/>
      <c r="L7" s="10"/>
      <c r="M7" s="15"/>
      <c r="N7" s="10"/>
      <c r="O7" s="4"/>
      <c r="P7" s="4"/>
    </row>
    <row r="8" ht="15.75" customHeight="1">
      <c r="A8" s="6" t="s">
        <v>7</v>
      </c>
      <c r="B8" s="3"/>
      <c r="C8" s="3"/>
      <c r="D8" s="3"/>
      <c r="E8" s="3"/>
      <c r="F8" s="3"/>
      <c r="I8" s="8" t="s">
        <v>8</v>
      </c>
      <c r="J8" s="9"/>
      <c r="K8" s="9"/>
      <c r="L8" s="10"/>
      <c r="M8" s="15"/>
      <c r="N8" s="10"/>
      <c r="O8" s="4"/>
      <c r="P8" s="4"/>
    </row>
    <row r="9" ht="15.75" customHeight="1">
      <c r="A9" s="11" t="s">
        <v>9</v>
      </c>
      <c r="B9" s="12"/>
      <c r="C9" s="3"/>
      <c r="D9" s="11" t="s">
        <v>10</v>
      </c>
      <c r="E9" s="12"/>
      <c r="F9" s="3"/>
      <c r="I9" s="14"/>
      <c r="L9" s="10"/>
      <c r="M9" s="15"/>
      <c r="N9" s="10"/>
      <c r="O9" s="4"/>
      <c r="P9" s="4"/>
    </row>
    <row r="10" ht="15.75" customHeight="1">
      <c r="A10" s="11" t="s">
        <v>11</v>
      </c>
      <c r="B10" s="13"/>
      <c r="C10" s="11" t="s">
        <v>12</v>
      </c>
      <c r="D10" s="17"/>
      <c r="E10" s="3"/>
      <c r="F10" s="3"/>
      <c r="I10" s="14"/>
      <c r="L10" s="10"/>
      <c r="M10" s="15"/>
      <c r="N10" s="10"/>
      <c r="O10" s="4"/>
      <c r="P10" s="4"/>
    </row>
    <row r="11" ht="15.75" customHeight="1">
      <c r="A11" s="11" t="s">
        <v>13</v>
      </c>
      <c r="B11" s="13"/>
      <c r="C11" s="11" t="s">
        <v>14</v>
      </c>
      <c r="D11" s="12"/>
      <c r="E11" s="3"/>
      <c r="F11" s="3"/>
      <c r="I11" s="18" t="str">
        <f>IF(AND(I14=1,I24=1),"Minimum Attendance Requirement Met","Minimum Attendance Requirement Not Met")</f>
        <v>Minimum Attendance Requirement Not Met</v>
      </c>
      <c r="J11" s="3"/>
      <c r="K11" s="3"/>
      <c r="L11" s="10"/>
      <c r="M11" s="15"/>
      <c r="N11" s="10"/>
      <c r="O11" s="4"/>
      <c r="P11" s="4"/>
    </row>
    <row r="12" ht="15.75" customHeight="1">
      <c r="A12" s="19" t="s">
        <v>15</v>
      </c>
      <c r="C12" s="12"/>
      <c r="D12" s="3"/>
      <c r="E12" s="3"/>
      <c r="F12" s="3"/>
      <c r="K12" s="10"/>
      <c r="L12" s="10"/>
      <c r="M12" s="15"/>
      <c r="N12" s="10"/>
      <c r="O12" s="4"/>
      <c r="P12" s="4"/>
    </row>
    <row r="13" ht="15.75" customHeight="1">
      <c r="A13" s="19" t="s">
        <v>16</v>
      </c>
      <c r="C13" s="13"/>
      <c r="D13" s="11" t="s">
        <v>14</v>
      </c>
      <c r="E13" s="12"/>
      <c r="F13" s="3"/>
      <c r="I13" s="4">
        <f>COUNTA(B9,E9,B10,D10,D11,B11,C12,C13,E13,B14,E14,B15,D15)</f>
        <v>0</v>
      </c>
      <c r="K13" s="10"/>
      <c r="L13" s="10"/>
      <c r="M13" s="15"/>
      <c r="N13" s="10"/>
      <c r="O13" s="4"/>
      <c r="P13" s="4"/>
    </row>
    <row r="14" ht="15.75" customHeight="1">
      <c r="A14" s="11" t="s">
        <v>17</v>
      </c>
      <c r="B14" s="13"/>
      <c r="C14" s="19" t="s">
        <v>18</v>
      </c>
      <c r="E14" s="12"/>
      <c r="F14" s="3"/>
      <c r="G14" s="11" t="s">
        <v>19</v>
      </c>
      <c r="I14" s="20">
        <f>SUM(I13/13)</f>
        <v>0</v>
      </c>
      <c r="J14" s="21"/>
      <c r="K14" s="10"/>
      <c r="L14" s="10"/>
      <c r="M14" s="15"/>
      <c r="N14" s="10"/>
      <c r="O14" s="4"/>
      <c r="P14" s="4"/>
    </row>
    <row r="15" ht="15.75" customHeight="1">
      <c r="A15" s="11" t="s">
        <v>20</v>
      </c>
      <c r="B15" s="13"/>
      <c r="C15" s="19" t="s">
        <v>21</v>
      </c>
      <c r="D15" s="12"/>
      <c r="E15" s="3"/>
      <c r="F15" s="3"/>
      <c r="G15" s="7" t="str">
        <f>IF(ISBLANK(B9),"ERROR-ENTER ADVISER NAME","$140")</f>
        <v>ERROR-ENTER ADVISER NAME</v>
      </c>
      <c r="K15" s="10"/>
      <c r="L15" s="10"/>
      <c r="M15" s="15"/>
      <c r="N15" s="10"/>
      <c r="O15" s="4"/>
      <c r="P15" s="4"/>
    </row>
    <row r="16" ht="6.75" customHeight="1">
      <c r="A16" s="16"/>
      <c r="B16" s="16"/>
      <c r="C16" s="16"/>
      <c r="D16" s="16"/>
      <c r="E16" s="16"/>
      <c r="F16" s="16"/>
      <c r="K16" s="10"/>
      <c r="L16" s="10"/>
      <c r="M16" s="15"/>
      <c r="N16" s="10"/>
      <c r="O16" s="4"/>
      <c r="P16" s="4"/>
    </row>
    <row r="17" ht="15.75" customHeight="1">
      <c r="A17" s="6" t="s">
        <v>22</v>
      </c>
      <c r="B17" s="3"/>
      <c r="C17" s="3"/>
      <c r="D17" s="3"/>
      <c r="E17" s="3"/>
      <c r="F17" s="3"/>
      <c r="K17" s="10"/>
      <c r="L17" s="10"/>
      <c r="M17" s="15"/>
      <c r="N17" s="10"/>
      <c r="O17" s="4"/>
      <c r="P17" s="4"/>
    </row>
    <row r="18" ht="15.75" customHeight="1">
      <c r="A18" s="11" t="s">
        <v>9</v>
      </c>
      <c r="B18" s="12"/>
      <c r="C18" s="3"/>
      <c r="D18" s="11" t="s">
        <v>10</v>
      </c>
      <c r="E18" s="12"/>
      <c r="F18" s="3"/>
      <c r="K18" s="10"/>
      <c r="L18" s="10"/>
      <c r="M18" s="15"/>
      <c r="N18" s="10"/>
      <c r="O18" s="4"/>
      <c r="P18" s="4"/>
    </row>
    <row r="19" ht="15.75" customHeight="1">
      <c r="A19" s="11" t="s">
        <v>11</v>
      </c>
      <c r="B19" s="13"/>
      <c r="C19" s="11" t="s">
        <v>12</v>
      </c>
      <c r="D19" s="17"/>
      <c r="E19" s="3"/>
      <c r="F19" s="3"/>
      <c r="K19" s="10"/>
      <c r="L19" s="10"/>
      <c r="M19" s="15"/>
      <c r="N19" s="10"/>
      <c r="O19" s="4"/>
      <c r="P19" s="4"/>
    </row>
    <row r="20" ht="15.75" customHeight="1">
      <c r="A20" s="11" t="s">
        <v>23</v>
      </c>
      <c r="B20" s="13"/>
      <c r="C20" s="11" t="s">
        <v>24</v>
      </c>
      <c r="D20" s="17"/>
      <c r="E20" s="3"/>
      <c r="F20" s="3"/>
      <c r="K20" s="10"/>
      <c r="L20" s="10"/>
      <c r="M20" s="15"/>
      <c r="N20" s="10"/>
      <c r="O20" s="4"/>
      <c r="P20" s="4"/>
    </row>
    <row r="21" ht="15.75" customHeight="1">
      <c r="A21" s="11" t="s">
        <v>13</v>
      </c>
      <c r="B21" s="13"/>
      <c r="C21" s="11" t="s">
        <v>14</v>
      </c>
      <c r="D21" s="12"/>
      <c r="E21" s="3"/>
      <c r="F21" s="3"/>
      <c r="K21" s="10"/>
      <c r="L21" s="10"/>
      <c r="M21" s="15"/>
      <c r="N21" s="10"/>
      <c r="O21" s="4"/>
      <c r="P21" s="4"/>
    </row>
    <row r="22" ht="15.75" customHeight="1">
      <c r="A22" s="19" t="s">
        <v>15</v>
      </c>
      <c r="C22" s="12"/>
      <c r="D22" s="3"/>
      <c r="E22" s="3"/>
      <c r="F22" s="3"/>
      <c r="K22" s="10"/>
      <c r="L22" s="10"/>
      <c r="M22" s="15"/>
      <c r="N22" s="10"/>
      <c r="O22" s="4"/>
      <c r="P22" s="4"/>
    </row>
    <row r="23" ht="15.75" customHeight="1">
      <c r="A23" s="19" t="s">
        <v>16</v>
      </c>
      <c r="C23" s="13"/>
      <c r="D23" s="11" t="s">
        <v>14</v>
      </c>
      <c r="E23" s="12"/>
      <c r="F23" s="3"/>
      <c r="I23" s="4">
        <f>COUNTA(B18,E18,B19,D19,B20,D20,B21,D21,C22,C23,E23,B24,E24,B25,D25)</f>
        <v>0</v>
      </c>
      <c r="K23" s="10"/>
      <c r="L23" s="10"/>
      <c r="M23" s="15"/>
      <c r="N23" s="10"/>
      <c r="O23" s="4"/>
      <c r="P23" s="4"/>
    </row>
    <row r="24" ht="15.75" customHeight="1">
      <c r="A24" s="11" t="s">
        <v>17</v>
      </c>
      <c r="B24" s="13"/>
      <c r="C24" s="19" t="s">
        <v>18</v>
      </c>
      <c r="E24" s="12"/>
      <c r="F24" s="3"/>
      <c r="G24" s="11" t="s">
        <v>19</v>
      </c>
      <c r="I24" s="20">
        <f>SUM(I23/15)</f>
        <v>0</v>
      </c>
      <c r="J24" s="21"/>
      <c r="K24" s="10"/>
      <c r="L24" s="10"/>
      <c r="M24" s="15"/>
      <c r="N24" s="10"/>
      <c r="O24" s="4"/>
      <c r="P24" s="4"/>
    </row>
    <row r="25" ht="15.75" customHeight="1">
      <c r="A25" s="11" t="s">
        <v>20</v>
      </c>
      <c r="B25" s="13"/>
      <c r="C25" s="19" t="s">
        <v>21</v>
      </c>
      <c r="D25" s="12"/>
      <c r="E25" s="3"/>
      <c r="F25" s="3"/>
      <c r="G25" s="7" t="str">
        <f>IF(OR(D20="Chapter Member",D20="Chapter Officer",D20="District Officer"),"$140","")</f>
        <v/>
      </c>
      <c r="K25" s="10"/>
      <c r="L25" s="10"/>
      <c r="M25" s="15"/>
      <c r="N25" s="10"/>
      <c r="O25" s="4"/>
      <c r="P25" s="4"/>
    </row>
    <row r="26" ht="6.0" customHeight="1">
      <c r="A26" s="16"/>
      <c r="B26" s="16"/>
      <c r="C26" s="16"/>
      <c r="D26" s="16"/>
      <c r="E26" s="16"/>
      <c r="F26" s="16"/>
      <c r="K26" s="10"/>
      <c r="L26" s="10"/>
      <c r="M26" s="15"/>
      <c r="N26" s="10"/>
      <c r="O26" s="4"/>
      <c r="P26" s="4"/>
    </row>
    <row r="27" ht="15.75" customHeight="1">
      <c r="A27" s="6" t="s">
        <v>25</v>
      </c>
      <c r="B27" s="3"/>
      <c r="C27" s="3"/>
      <c r="D27" s="3"/>
      <c r="E27" s="3"/>
      <c r="F27" s="3"/>
      <c r="K27" s="10"/>
      <c r="L27" s="10"/>
      <c r="M27" s="15"/>
      <c r="N27" s="10"/>
      <c r="O27" s="4"/>
      <c r="P27" s="4"/>
    </row>
    <row r="28" ht="15.75" customHeight="1">
      <c r="A28" s="11" t="s">
        <v>9</v>
      </c>
      <c r="B28" s="12"/>
      <c r="C28" s="3"/>
      <c r="D28" s="11" t="s">
        <v>10</v>
      </c>
      <c r="E28" s="12"/>
      <c r="F28" s="3"/>
      <c r="K28" s="10"/>
      <c r="L28" s="10"/>
      <c r="M28" s="15"/>
      <c r="N28" s="10"/>
      <c r="O28" s="4"/>
      <c r="P28" s="4"/>
    </row>
    <row r="29" ht="15.75" customHeight="1">
      <c r="A29" s="11" t="s">
        <v>11</v>
      </c>
      <c r="B29" s="13"/>
      <c r="C29" s="11" t="s">
        <v>12</v>
      </c>
      <c r="D29" s="17"/>
      <c r="E29" s="3"/>
      <c r="F29" s="3"/>
      <c r="K29" s="10"/>
      <c r="L29" s="10"/>
      <c r="M29" s="15"/>
      <c r="N29" s="10"/>
      <c r="O29" s="4"/>
      <c r="P29" s="4"/>
    </row>
    <row r="30" ht="15.75" customHeight="1">
      <c r="A30" s="11" t="s">
        <v>23</v>
      </c>
      <c r="B30" s="13"/>
      <c r="C30" s="11" t="s">
        <v>24</v>
      </c>
      <c r="D30" s="17"/>
      <c r="E30" s="3"/>
      <c r="F30" s="3"/>
      <c r="K30" s="10"/>
      <c r="L30" s="10"/>
      <c r="M30" s="15"/>
      <c r="N30" s="10"/>
      <c r="O30" s="4"/>
      <c r="P30" s="4"/>
    </row>
    <row r="31" ht="15.75" customHeight="1">
      <c r="A31" s="11" t="s">
        <v>13</v>
      </c>
      <c r="B31" s="13"/>
      <c r="C31" s="11" t="s">
        <v>14</v>
      </c>
      <c r="D31" s="12"/>
      <c r="E31" s="3"/>
      <c r="F31" s="3"/>
      <c r="K31" s="10"/>
      <c r="L31" s="10"/>
      <c r="M31" s="15"/>
      <c r="N31" s="10"/>
      <c r="O31" s="4"/>
      <c r="P31" s="4"/>
    </row>
    <row r="32" ht="15.75" customHeight="1">
      <c r="A32" s="19" t="s">
        <v>15</v>
      </c>
      <c r="C32" s="12"/>
      <c r="D32" s="3"/>
      <c r="E32" s="3"/>
      <c r="F32" s="3"/>
      <c r="K32" s="10"/>
      <c r="L32" s="10"/>
      <c r="M32" s="15"/>
      <c r="N32" s="10"/>
      <c r="O32" s="4"/>
      <c r="P32" s="4"/>
    </row>
    <row r="33" ht="15.75" customHeight="1">
      <c r="A33" s="19" t="s">
        <v>16</v>
      </c>
      <c r="C33" s="13"/>
      <c r="D33" s="11" t="s">
        <v>14</v>
      </c>
      <c r="E33" s="12"/>
      <c r="F33" s="3"/>
      <c r="I33" s="4">
        <f>COUNTA(B28,E28,B29,D29,B30,D30,B31,D31,C32,C33,E33,B34,E34,B35,D35)</f>
        <v>0</v>
      </c>
      <c r="K33" s="10"/>
      <c r="L33" s="10"/>
      <c r="M33" s="15"/>
      <c r="N33" s="10"/>
      <c r="O33" s="4"/>
      <c r="P33" s="4"/>
    </row>
    <row r="34" ht="15.75" customHeight="1">
      <c r="A34" s="11" t="s">
        <v>17</v>
      </c>
      <c r="B34" s="13"/>
      <c r="C34" s="19" t="s">
        <v>18</v>
      </c>
      <c r="E34" s="12"/>
      <c r="F34" s="3"/>
      <c r="G34" s="11" t="s">
        <v>19</v>
      </c>
      <c r="I34" s="20">
        <f>SUM(I33/15)</f>
        <v>0</v>
      </c>
      <c r="K34" s="10"/>
      <c r="L34" s="10"/>
      <c r="M34" s="15"/>
      <c r="N34" s="10"/>
      <c r="O34" s="4"/>
      <c r="P34" s="4"/>
    </row>
    <row r="35" ht="15.75" customHeight="1">
      <c r="A35" s="11" t="s">
        <v>20</v>
      </c>
      <c r="B35" s="13"/>
      <c r="C35" s="19" t="s">
        <v>21</v>
      </c>
      <c r="D35" s="12"/>
      <c r="E35" s="3"/>
      <c r="F35" s="3"/>
      <c r="G35" s="7" t="str">
        <f>IF(OR(D30="Chapter Member",D30="Chapter Officer",D30="District Officer"),"$140","")</f>
        <v/>
      </c>
      <c r="K35" s="10"/>
      <c r="L35" s="10"/>
      <c r="M35" s="15"/>
      <c r="N35" s="10"/>
      <c r="O35" s="4"/>
      <c r="P35" s="4"/>
    </row>
    <row r="36" ht="6.0" customHeight="1">
      <c r="A36" s="16"/>
      <c r="B36" s="16"/>
      <c r="C36" s="16"/>
      <c r="D36" s="16"/>
      <c r="E36" s="16"/>
      <c r="F36" s="16"/>
      <c r="K36" s="10"/>
      <c r="L36" s="10"/>
      <c r="M36" s="15"/>
      <c r="N36" s="10"/>
      <c r="O36" s="4"/>
      <c r="P36" s="4"/>
    </row>
    <row r="37" ht="15.75" customHeight="1">
      <c r="A37" s="6" t="s">
        <v>26</v>
      </c>
      <c r="B37" s="3"/>
      <c r="C37" s="3"/>
      <c r="D37" s="3"/>
      <c r="E37" s="3"/>
      <c r="F37" s="3"/>
      <c r="K37" s="10"/>
      <c r="L37" s="10"/>
      <c r="M37" s="15"/>
      <c r="N37" s="10"/>
      <c r="O37" s="4"/>
      <c r="P37" s="4"/>
    </row>
    <row r="38" ht="15.75" customHeight="1">
      <c r="A38" s="11" t="s">
        <v>9</v>
      </c>
      <c r="B38" s="12"/>
      <c r="C38" s="3"/>
      <c r="D38" s="11" t="s">
        <v>10</v>
      </c>
      <c r="E38" s="12"/>
      <c r="F38" s="3"/>
      <c r="K38" s="10"/>
      <c r="L38" s="10"/>
      <c r="M38" s="15"/>
      <c r="N38" s="10"/>
      <c r="O38" s="4"/>
      <c r="P38" s="4"/>
    </row>
    <row r="39" ht="15.75" customHeight="1">
      <c r="A39" s="11" t="s">
        <v>11</v>
      </c>
      <c r="B39" s="13"/>
      <c r="C39" s="11" t="s">
        <v>12</v>
      </c>
      <c r="D39" s="17"/>
      <c r="E39" s="3"/>
      <c r="F39" s="3"/>
      <c r="K39" s="10"/>
      <c r="L39" s="10"/>
      <c r="M39" s="15"/>
      <c r="N39" s="10"/>
      <c r="O39" s="4"/>
      <c r="P39" s="4"/>
    </row>
    <row r="40" ht="15.75" customHeight="1">
      <c r="A40" s="11" t="s">
        <v>23</v>
      </c>
      <c r="B40" s="13"/>
      <c r="C40" s="11" t="s">
        <v>24</v>
      </c>
      <c r="D40" s="17"/>
      <c r="E40" s="3"/>
      <c r="F40" s="3"/>
      <c r="K40" s="10"/>
      <c r="L40" s="10"/>
      <c r="M40" s="15"/>
      <c r="N40" s="10"/>
      <c r="O40" s="4"/>
      <c r="P40" s="4"/>
    </row>
    <row r="41" ht="15.75" customHeight="1">
      <c r="A41" s="11" t="s">
        <v>13</v>
      </c>
      <c r="B41" s="13"/>
      <c r="C41" s="11" t="s">
        <v>14</v>
      </c>
      <c r="D41" s="12"/>
      <c r="E41" s="3"/>
      <c r="F41" s="3"/>
      <c r="K41" s="10"/>
      <c r="L41" s="10"/>
      <c r="M41" s="15"/>
      <c r="N41" s="10"/>
      <c r="O41" s="4"/>
      <c r="P41" s="4"/>
    </row>
    <row r="42" ht="15.75" customHeight="1">
      <c r="A42" s="19" t="s">
        <v>15</v>
      </c>
      <c r="C42" s="12"/>
      <c r="D42" s="3"/>
      <c r="E42" s="3"/>
      <c r="F42" s="3"/>
      <c r="K42" s="10"/>
      <c r="L42" s="10"/>
      <c r="M42" s="15"/>
      <c r="N42" s="10"/>
      <c r="O42" s="4"/>
      <c r="P42" s="4"/>
    </row>
    <row r="43" ht="15.75" customHeight="1">
      <c r="A43" s="19" t="s">
        <v>16</v>
      </c>
      <c r="C43" s="13"/>
      <c r="D43" s="11" t="s">
        <v>14</v>
      </c>
      <c r="E43" s="12"/>
      <c r="F43" s="3"/>
      <c r="I43" s="4">
        <f>COUNTA(B38,E38,B39,D39,B40,D40,B41,D41,C42,C43,E43,B44,E44,B45,D45)</f>
        <v>1</v>
      </c>
      <c r="K43" s="10"/>
      <c r="L43" s="10"/>
      <c r="M43" s="15"/>
      <c r="N43" s="10"/>
      <c r="O43" s="4"/>
      <c r="P43" s="4"/>
    </row>
    <row r="44" ht="15.75" customHeight="1">
      <c r="A44" s="11" t="s">
        <v>17</v>
      </c>
      <c r="B44" s="13" t="s">
        <v>27</v>
      </c>
      <c r="C44" s="19" t="s">
        <v>18</v>
      </c>
      <c r="E44" s="12"/>
      <c r="F44" s="3"/>
      <c r="G44" s="11" t="s">
        <v>19</v>
      </c>
      <c r="I44" s="20">
        <f>SUM(I43/15)</f>
        <v>0.06666666667</v>
      </c>
      <c r="K44" s="10"/>
      <c r="L44" s="10"/>
      <c r="M44" s="15"/>
      <c r="N44" s="10"/>
      <c r="O44" s="4"/>
      <c r="P44" s="4"/>
    </row>
    <row r="45" ht="15.75" customHeight="1">
      <c r="A45" s="11" t="s">
        <v>20</v>
      </c>
      <c r="B45" s="13"/>
      <c r="C45" s="19" t="s">
        <v>21</v>
      </c>
      <c r="D45" s="12"/>
      <c r="E45" s="3"/>
      <c r="F45" s="3"/>
      <c r="G45" s="7" t="str">
        <f>IF(OR(D40="Chapter Member",D40="Chapter Officer",D40="District Officer"),"$140","")</f>
        <v/>
      </c>
      <c r="K45" s="10"/>
      <c r="L45" s="10"/>
      <c r="M45" s="15"/>
      <c r="N45" s="10"/>
      <c r="O45" s="4"/>
      <c r="P45" s="4"/>
    </row>
    <row r="46" ht="6.0" customHeight="1">
      <c r="A46" s="16"/>
      <c r="B46" s="16"/>
      <c r="C46" s="16"/>
      <c r="D46" s="16"/>
      <c r="E46" s="16"/>
      <c r="F46" s="16"/>
      <c r="K46" s="10"/>
      <c r="L46" s="10"/>
      <c r="M46" s="15"/>
      <c r="N46" s="10"/>
      <c r="O46" s="4"/>
      <c r="P46" s="4"/>
    </row>
    <row r="47" ht="15.75" customHeight="1">
      <c r="A47" s="6" t="s">
        <v>28</v>
      </c>
      <c r="B47" s="3"/>
      <c r="C47" s="3"/>
      <c r="D47" s="3"/>
      <c r="E47" s="3"/>
      <c r="F47" s="3"/>
      <c r="K47" s="10"/>
      <c r="L47" s="10"/>
      <c r="M47" s="15"/>
      <c r="N47" s="10"/>
      <c r="O47" s="4"/>
      <c r="P47" s="4"/>
    </row>
    <row r="48" ht="15.75" customHeight="1">
      <c r="A48" s="11" t="s">
        <v>9</v>
      </c>
      <c r="B48" s="22"/>
      <c r="C48" s="3"/>
      <c r="D48" s="11" t="s">
        <v>10</v>
      </c>
      <c r="E48" s="22"/>
      <c r="F48" s="3"/>
      <c r="K48" s="10"/>
      <c r="L48" s="10"/>
      <c r="M48" s="15"/>
      <c r="N48" s="10"/>
      <c r="O48" s="4"/>
      <c r="P48" s="4"/>
    </row>
    <row r="49" ht="15.75" customHeight="1">
      <c r="A49" s="11" t="s">
        <v>11</v>
      </c>
      <c r="B49" s="13"/>
      <c r="C49" s="11" t="s">
        <v>12</v>
      </c>
      <c r="D49" s="17"/>
      <c r="E49" s="3"/>
      <c r="F49" s="3"/>
      <c r="K49" s="10"/>
      <c r="L49" s="10"/>
      <c r="M49" s="15"/>
      <c r="N49" s="10"/>
      <c r="O49" s="4"/>
      <c r="P49" s="4"/>
    </row>
    <row r="50" ht="15.75" customHeight="1">
      <c r="A50" s="11" t="s">
        <v>23</v>
      </c>
      <c r="B50" s="13"/>
      <c r="C50" s="11" t="s">
        <v>24</v>
      </c>
      <c r="D50" s="17"/>
      <c r="E50" s="3"/>
      <c r="F50" s="3"/>
      <c r="K50" s="10"/>
      <c r="L50" s="10"/>
      <c r="M50" s="15"/>
      <c r="N50" s="10"/>
      <c r="O50" s="4"/>
      <c r="P50" s="4"/>
    </row>
    <row r="51" ht="15.75" customHeight="1">
      <c r="A51" s="11" t="s">
        <v>13</v>
      </c>
      <c r="B51" s="13"/>
      <c r="C51" s="11" t="s">
        <v>14</v>
      </c>
      <c r="D51" s="12"/>
      <c r="E51" s="3"/>
      <c r="F51" s="3"/>
      <c r="K51" s="10"/>
      <c r="L51" s="10"/>
      <c r="M51" s="15"/>
      <c r="N51" s="10"/>
      <c r="O51" s="4"/>
      <c r="P51" s="4"/>
    </row>
    <row r="52" ht="15.75" customHeight="1">
      <c r="A52" s="19" t="s">
        <v>15</v>
      </c>
      <c r="C52" s="12"/>
      <c r="D52" s="3"/>
      <c r="E52" s="3"/>
      <c r="F52" s="3"/>
      <c r="K52" s="10"/>
      <c r="L52" s="10"/>
      <c r="M52" s="15"/>
      <c r="N52" s="10"/>
      <c r="O52" s="4"/>
      <c r="P52" s="4"/>
    </row>
    <row r="53" ht="15.75" customHeight="1">
      <c r="A53" s="19" t="s">
        <v>16</v>
      </c>
      <c r="C53" s="13"/>
      <c r="D53" s="11" t="s">
        <v>14</v>
      </c>
      <c r="E53" s="12"/>
      <c r="F53" s="3"/>
      <c r="I53" s="4">
        <f>COUNTA(B48,E48,B49,D49,B50,D50,B51,D51,C52,C53,E53,B54,E54,B55,D55)</f>
        <v>0</v>
      </c>
      <c r="K53" s="10"/>
      <c r="L53" s="10"/>
      <c r="M53" s="15"/>
      <c r="N53" s="10"/>
      <c r="O53" s="4"/>
      <c r="P53" s="4"/>
    </row>
    <row r="54" ht="15.75" customHeight="1">
      <c r="A54" s="11" t="s">
        <v>17</v>
      </c>
      <c r="B54" s="13"/>
      <c r="C54" s="19" t="s">
        <v>18</v>
      </c>
      <c r="E54" s="12"/>
      <c r="F54" s="3"/>
      <c r="G54" s="11" t="s">
        <v>19</v>
      </c>
      <c r="I54" s="20">
        <f>SUM(I53/15)</f>
        <v>0</v>
      </c>
      <c r="K54" s="10"/>
      <c r="L54" s="10"/>
      <c r="M54" s="15"/>
      <c r="N54" s="10"/>
      <c r="O54" s="4"/>
      <c r="P54" s="4"/>
    </row>
    <row r="55" ht="15.75" customHeight="1">
      <c r="A55" s="11" t="s">
        <v>20</v>
      </c>
      <c r="B55" s="13"/>
      <c r="C55" s="19" t="s">
        <v>21</v>
      </c>
      <c r="D55" s="12"/>
      <c r="E55" s="3"/>
      <c r="F55" s="3"/>
      <c r="G55" s="7" t="str">
        <f>IF(OR(D50="Chapter Member",D50="Chapter Officer",D50="District Officer"),"$140","")</f>
        <v/>
      </c>
      <c r="K55" s="10"/>
      <c r="L55" s="10"/>
      <c r="M55" s="15"/>
      <c r="N55" s="10"/>
      <c r="O55" s="4"/>
      <c r="P55" s="4"/>
    </row>
    <row r="56" ht="6.0" customHeight="1">
      <c r="A56" s="16"/>
      <c r="B56" s="16"/>
      <c r="C56" s="16"/>
      <c r="D56" s="16"/>
      <c r="E56" s="16"/>
      <c r="F56" s="16"/>
      <c r="K56" s="10"/>
      <c r="L56" s="10"/>
      <c r="M56" s="15"/>
      <c r="N56" s="10"/>
      <c r="O56" s="4"/>
      <c r="P56" s="4"/>
    </row>
    <row r="57" ht="15.75" customHeight="1">
      <c r="A57" s="6" t="s">
        <v>29</v>
      </c>
      <c r="B57" s="3"/>
      <c r="C57" s="3"/>
      <c r="D57" s="3"/>
      <c r="E57" s="3"/>
      <c r="F57" s="3"/>
      <c r="K57" s="10"/>
      <c r="L57" s="10"/>
      <c r="M57" s="15"/>
      <c r="N57" s="10"/>
      <c r="O57" s="4"/>
      <c r="P57" s="4"/>
    </row>
    <row r="58" ht="15.75" customHeight="1">
      <c r="A58" s="11" t="s">
        <v>9</v>
      </c>
      <c r="B58" s="12"/>
      <c r="C58" s="3"/>
      <c r="D58" s="11" t="s">
        <v>10</v>
      </c>
      <c r="E58" s="12"/>
      <c r="F58" s="3"/>
      <c r="K58" s="10"/>
      <c r="L58" s="10"/>
      <c r="M58" s="15"/>
      <c r="N58" s="10"/>
      <c r="O58" s="4"/>
      <c r="P58" s="4"/>
    </row>
    <row r="59" ht="15.75" customHeight="1">
      <c r="A59" s="11" t="s">
        <v>11</v>
      </c>
      <c r="B59" s="13"/>
      <c r="C59" s="11" t="s">
        <v>12</v>
      </c>
      <c r="D59" s="17"/>
      <c r="E59" s="3"/>
      <c r="F59" s="3"/>
      <c r="K59" s="10"/>
      <c r="L59" s="10"/>
      <c r="M59" s="15"/>
      <c r="N59" s="10"/>
      <c r="O59" s="4"/>
      <c r="P59" s="4"/>
    </row>
    <row r="60" ht="15.75" customHeight="1">
      <c r="A60" s="11" t="s">
        <v>23</v>
      </c>
      <c r="B60" s="13"/>
      <c r="C60" s="11" t="s">
        <v>24</v>
      </c>
      <c r="D60" s="17"/>
      <c r="E60" s="3"/>
      <c r="F60" s="3"/>
      <c r="K60" s="10"/>
      <c r="L60" s="10"/>
      <c r="M60" s="15"/>
      <c r="N60" s="10"/>
      <c r="O60" s="4"/>
      <c r="P60" s="4"/>
    </row>
    <row r="61" ht="15.75" customHeight="1">
      <c r="A61" s="11" t="s">
        <v>13</v>
      </c>
      <c r="B61" s="13"/>
      <c r="C61" s="11" t="s">
        <v>14</v>
      </c>
      <c r="D61" s="12"/>
      <c r="E61" s="3"/>
      <c r="F61" s="3"/>
      <c r="K61" s="10"/>
      <c r="L61" s="10"/>
      <c r="M61" s="15"/>
      <c r="N61" s="10"/>
      <c r="O61" s="4"/>
      <c r="P61" s="4"/>
    </row>
    <row r="62" ht="15.75" customHeight="1">
      <c r="A62" s="19" t="s">
        <v>15</v>
      </c>
      <c r="C62" s="12"/>
      <c r="D62" s="3"/>
      <c r="E62" s="3"/>
      <c r="F62" s="3"/>
      <c r="K62" s="10"/>
      <c r="L62" s="10"/>
      <c r="M62" s="15"/>
      <c r="N62" s="10"/>
      <c r="O62" s="4"/>
      <c r="P62" s="4"/>
    </row>
    <row r="63" ht="15.75" customHeight="1">
      <c r="A63" s="19" t="s">
        <v>16</v>
      </c>
      <c r="C63" s="13"/>
      <c r="D63" s="11" t="s">
        <v>14</v>
      </c>
      <c r="E63" s="12"/>
      <c r="F63" s="3"/>
      <c r="I63" s="4">
        <f>COUNTA(B58,E58,B59,D59,B60,D60,B61,D61,C62,C63,E63,B64,E64,B65,D65)</f>
        <v>0</v>
      </c>
      <c r="K63" s="10"/>
      <c r="L63" s="10"/>
      <c r="M63" s="15"/>
      <c r="N63" s="10"/>
      <c r="O63" s="4"/>
      <c r="P63" s="4"/>
    </row>
    <row r="64" ht="15.75" customHeight="1">
      <c r="A64" s="11" t="s">
        <v>17</v>
      </c>
      <c r="B64" s="13"/>
      <c r="C64" s="19" t="s">
        <v>18</v>
      </c>
      <c r="E64" s="12"/>
      <c r="F64" s="3"/>
      <c r="G64" s="11" t="s">
        <v>19</v>
      </c>
      <c r="I64" s="20">
        <f>SUM(I63/15)</f>
        <v>0</v>
      </c>
      <c r="K64" s="10"/>
      <c r="L64" s="10"/>
      <c r="M64" s="15"/>
      <c r="N64" s="10"/>
      <c r="O64" s="4"/>
      <c r="P64" s="4"/>
    </row>
    <row r="65" ht="15.75" customHeight="1">
      <c r="A65" s="11" t="s">
        <v>20</v>
      </c>
      <c r="B65" s="13"/>
      <c r="C65" s="19" t="s">
        <v>21</v>
      </c>
      <c r="D65" s="12"/>
      <c r="E65" s="3"/>
      <c r="F65" s="3"/>
      <c r="G65" s="7" t="str">
        <f>IF(OR(D60="Chapter Member",D60="Chapter Officer",D60="District Officer"),"$140","")</f>
        <v/>
      </c>
      <c r="K65" s="10"/>
      <c r="L65" s="10"/>
      <c r="M65" s="15"/>
      <c r="N65" s="10"/>
      <c r="O65" s="4"/>
      <c r="P65" s="4"/>
    </row>
    <row r="66" ht="6.0" customHeight="1">
      <c r="A66" s="16"/>
      <c r="B66" s="16"/>
      <c r="C66" s="16"/>
      <c r="D66" s="16"/>
      <c r="E66" s="16"/>
      <c r="F66" s="16"/>
      <c r="K66" s="10"/>
      <c r="L66" s="10"/>
      <c r="M66" s="15"/>
      <c r="N66" s="10"/>
      <c r="O66" s="4"/>
      <c r="P66" s="4"/>
    </row>
    <row r="67" ht="15.75" customHeight="1">
      <c r="A67" s="6" t="s">
        <v>30</v>
      </c>
      <c r="B67" s="3"/>
      <c r="C67" s="3"/>
      <c r="D67" s="3"/>
      <c r="E67" s="3"/>
      <c r="F67" s="3"/>
      <c r="K67" s="10"/>
      <c r="L67" s="10"/>
      <c r="M67" s="15"/>
      <c r="N67" s="10"/>
      <c r="O67" s="4"/>
      <c r="P67" s="4"/>
    </row>
    <row r="68" ht="15.75" customHeight="1">
      <c r="A68" s="11" t="s">
        <v>9</v>
      </c>
      <c r="B68" s="12"/>
      <c r="C68" s="3"/>
      <c r="D68" s="11" t="s">
        <v>10</v>
      </c>
      <c r="E68" s="12"/>
      <c r="F68" s="3"/>
      <c r="K68" s="10"/>
      <c r="L68" s="10"/>
      <c r="M68" s="15"/>
      <c r="N68" s="10"/>
      <c r="O68" s="4"/>
      <c r="P68" s="4"/>
    </row>
    <row r="69" ht="15.75" customHeight="1">
      <c r="A69" s="11" t="s">
        <v>11</v>
      </c>
      <c r="B69" s="13"/>
      <c r="C69" s="11" t="s">
        <v>12</v>
      </c>
      <c r="D69" s="17"/>
      <c r="E69" s="3"/>
      <c r="F69" s="3"/>
      <c r="K69" s="10"/>
      <c r="L69" s="10"/>
      <c r="M69" s="15"/>
      <c r="N69" s="10"/>
      <c r="O69" s="4"/>
      <c r="P69" s="4"/>
    </row>
    <row r="70" ht="15.75" customHeight="1">
      <c r="A70" s="11" t="s">
        <v>23</v>
      </c>
      <c r="B70" s="13"/>
      <c r="C70" s="11" t="s">
        <v>24</v>
      </c>
      <c r="D70" s="17"/>
      <c r="E70" s="3"/>
      <c r="F70" s="3"/>
      <c r="K70" s="10"/>
      <c r="L70" s="10"/>
      <c r="M70" s="15"/>
      <c r="N70" s="10"/>
      <c r="O70" s="4"/>
      <c r="P70" s="4"/>
    </row>
    <row r="71" ht="15.75" customHeight="1">
      <c r="A71" s="11" t="s">
        <v>13</v>
      </c>
      <c r="B71" s="13"/>
      <c r="C71" s="11" t="s">
        <v>14</v>
      </c>
      <c r="D71" s="12"/>
      <c r="E71" s="3"/>
      <c r="F71" s="3"/>
      <c r="K71" s="10"/>
      <c r="L71" s="10"/>
      <c r="M71" s="15"/>
      <c r="N71" s="10"/>
      <c r="O71" s="4"/>
      <c r="P71" s="4"/>
    </row>
    <row r="72" ht="15.75" customHeight="1">
      <c r="A72" s="19" t="s">
        <v>15</v>
      </c>
      <c r="C72" s="12"/>
      <c r="D72" s="3"/>
      <c r="E72" s="3"/>
      <c r="F72" s="3"/>
      <c r="K72" s="10"/>
      <c r="L72" s="10"/>
      <c r="M72" s="15"/>
      <c r="N72" s="10"/>
      <c r="O72" s="4"/>
      <c r="P72" s="4"/>
    </row>
    <row r="73" ht="15.75" customHeight="1">
      <c r="A73" s="19" t="s">
        <v>16</v>
      </c>
      <c r="C73" s="13"/>
      <c r="D73" s="11" t="s">
        <v>14</v>
      </c>
      <c r="E73" s="12"/>
      <c r="F73" s="3"/>
      <c r="I73" s="4">
        <f>COUNTA(B68,E68,B69,D69,B70,D70,B71,D71,C72,C73,E73,B74,E74,B75,D75)</f>
        <v>0</v>
      </c>
      <c r="K73" s="10"/>
      <c r="L73" s="10"/>
      <c r="M73" s="15"/>
      <c r="N73" s="10"/>
      <c r="O73" s="4"/>
      <c r="P73" s="4"/>
    </row>
    <row r="74" ht="15.75" customHeight="1">
      <c r="A74" s="11" t="s">
        <v>17</v>
      </c>
      <c r="B74" s="13"/>
      <c r="C74" s="19" t="s">
        <v>18</v>
      </c>
      <c r="E74" s="12"/>
      <c r="F74" s="3"/>
      <c r="G74" s="11" t="s">
        <v>19</v>
      </c>
      <c r="I74" s="20">
        <f>SUM(I73/15)</f>
        <v>0</v>
      </c>
      <c r="K74" s="10"/>
      <c r="L74" s="10"/>
      <c r="M74" s="15"/>
      <c r="N74" s="10"/>
      <c r="O74" s="4"/>
      <c r="P74" s="4"/>
    </row>
    <row r="75" ht="15.75" customHeight="1">
      <c r="A75" s="11" t="s">
        <v>20</v>
      </c>
      <c r="B75" s="13"/>
      <c r="C75" s="19" t="s">
        <v>21</v>
      </c>
      <c r="D75" s="12"/>
      <c r="E75" s="3"/>
      <c r="F75" s="3"/>
      <c r="G75" s="7" t="str">
        <f>IF(OR(D70="Chapter Member",D70="Chapter Officer",D70="District Officer"),"$140","")</f>
        <v/>
      </c>
      <c r="K75" s="10"/>
      <c r="L75" s="10"/>
      <c r="M75" s="15"/>
      <c r="N75" s="10"/>
      <c r="O75" s="4"/>
      <c r="P75" s="4"/>
    </row>
    <row r="76" ht="15.75" customHeight="1">
      <c r="K76" s="10"/>
      <c r="L76" s="10"/>
      <c r="M76" s="15"/>
      <c r="N76" s="10"/>
      <c r="O76" s="4"/>
      <c r="P76" s="4"/>
    </row>
    <row r="77" ht="15.75" customHeight="1">
      <c r="K77" s="10"/>
      <c r="L77" s="10"/>
      <c r="M77" s="15"/>
      <c r="N77" s="10"/>
      <c r="O77" s="4"/>
      <c r="P77" s="4"/>
    </row>
    <row r="78" ht="15.75" customHeight="1">
      <c r="K78" s="10"/>
      <c r="L78" s="10"/>
      <c r="M78" s="15"/>
      <c r="N78" s="10"/>
      <c r="O78" s="4"/>
      <c r="P78" s="4"/>
    </row>
    <row r="79" ht="15.75" customHeight="1">
      <c r="K79" s="10"/>
      <c r="L79" s="10"/>
      <c r="M79" s="15"/>
      <c r="N79" s="10"/>
      <c r="O79" s="4"/>
      <c r="P79" s="4"/>
    </row>
    <row r="80" ht="15.75" customHeight="1">
      <c r="K80" s="10"/>
      <c r="L80" s="10"/>
      <c r="M80" s="15"/>
      <c r="N80" s="10"/>
      <c r="O80" s="4"/>
      <c r="P80" s="4"/>
    </row>
    <row r="81" ht="15.75" customHeight="1">
      <c r="K81" s="10"/>
      <c r="L81" s="10"/>
      <c r="M81" s="15"/>
      <c r="N81" s="10"/>
      <c r="O81" s="4"/>
      <c r="P81" s="4"/>
    </row>
    <row r="82" ht="15.75" customHeight="1">
      <c r="K82" s="10"/>
      <c r="L82" s="10"/>
      <c r="M82" s="15"/>
      <c r="N82" s="10"/>
      <c r="O82" s="4"/>
      <c r="P82" s="4"/>
    </row>
    <row r="83" ht="15.75" customHeight="1">
      <c r="K83" s="10"/>
      <c r="L83" s="10"/>
      <c r="M83" s="15"/>
      <c r="N83" s="10"/>
      <c r="O83" s="4"/>
      <c r="P83" s="4"/>
    </row>
    <row r="84" ht="15.75" customHeight="1">
      <c r="K84" s="10"/>
      <c r="L84" s="10"/>
      <c r="M84" s="15"/>
      <c r="N84" s="10"/>
      <c r="O84" s="4"/>
      <c r="P84" s="4"/>
    </row>
    <row r="85" ht="15.75" customHeight="1">
      <c r="K85" s="10"/>
      <c r="L85" s="10"/>
      <c r="M85" s="15"/>
      <c r="N85" s="10"/>
      <c r="O85" s="4"/>
      <c r="P85" s="4"/>
    </row>
    <row r="86" ht="15.75" customHeight="1">
      <c r="K86" s="10"/>
      <c r="L86" s="10"/>
      <c r="M86" s="15"/>
      <c r="N86" s="10"/>
      <c r="O86" s="4"/>
      <c r="P86" s="4"/>
    </row>
    <row r="87" ht="15.75" customHeight="1">
      <c r="K87" s="10"/>
      <c r="L87" s="10"/>
      <c r="M87" s="15"/>
      <c r="N87" s="10"/>
      <c r="O87" s="4"/>
      <c r="P87" s="4"/>
    </row>
    <row r="88" ht="15.75" customHeight="1">
      <c r="K88" s="10"/>
      <c r="L88" s="10"/>
      <c r="M88" s="15"/>
      <c r="N88" s="10"/>
      <c r="O88" s="4"/>
      <c r="P88" s="4"/>
    </row>
    <row r="89" ht="15.75" customHeight="1">
      <c r="K89" s="10"/>
      <c r="L89" s="10"/>
      <c r="M89" s="15"/>
      <c r="N89" s="10"/>
      <c r="O89" s="4"/>
      <c r="P89" s="4"/>
    </row>
    <row r="90" ht="15.75" customHeight="1">
      <c r="K90" s="10"/>
      <c r="L90" s="10"/>
      <c r="M90" s="15"/>
      <c r="N90" s="10"/>
      <c r="O90" s="4"/>
      <c r="P90" s="4"/>
    </row>
    <row r="91" ht="15.75" customHeight="1">
      <c r="K91" s="10"/>
      <c r="L91" s="10"/>
      <c r="M91" s="15"/>
      <c r="N91" s="10"/>
      <c r="O91" s="4"/>
      <c r="P91" s="4"/>
    </row>
    <row r="92" ht="15.75" customHeight="1">
      <c r="K92" s="10"/>
      <c r="L92" s="10"/>
      <c r="M92" s="15"/>
      <c r="N92" s="10"/>
      <c r="O92" s="4"/>
      <c r="P92" s="4"/>
    </row>
    <row r="93" ht="15.75" customHeight="1">
      <c r="K93" s="10"/>
      <c r="L93" s="10"/>
      <c r="M93" s="15"/>
      <c r="N93" s="10"/>
      <c r="O93" s="4"/>
      <c r="P93" s="4"/>
    </row>
    <row r="94" ht="15.75" customHeight="1">
      <c r="K94" s="10"/>
      <c r="L94" s="10"/>
      <c r="M94" s="15"/>
      <c r="N94" s="10"/>
      <c r="O94" s="4"/>
      <c r="P94" s="4"/>
    </row>
    <row r="95" ht="15.75" customHeight="1">
      <c r="K95" s="10"/>
      <c r="L95" s="10"/>
      <c r="M95" s="15"/>
      <c r="N95" s="10"/>
      <c r="O95" s="4"/>
      <c r="P95" s="4"/>
    </row>
    <row r="96" ht="15.75" customHeight="1">
      <c r="K96" s="10"/>
      <c r="L96" s="10"/>
      <c r="M96" s="15"/>
      <c r="N96" s="10"/>
      <c r="O96" s="4"/>
      <c r="P96" s="4"/>
    </row>
    <row r="97" ht="15.75" customHeight="1">
      <c r="K97" s="10"/>
      <c r="L97" s="10"/>
      <c r="M97" s="15"/>
      <c r="N97" s="10"/>
      <c r="O97" s="4"/>
      <c r="P97" s="4"/>
    </row>
    <row r="98" ht="15.75" customHeight="1">
      <c r="K98" s="10"/>
      <c r="L98" s="10"/>
      <c r="M98" s="15"/>
      <c r="N98" s="10"/>
      <c r="O98" s="4"/>
      <c r="P98" s="4"/>
    </row>
    <row r="99" ht="15.75" customHeight="1">
      <c r="K99" s="10"/>
      <c r="L99" s="10"/>
      <c r="M99" s="15"/>
      <c r="N99" s="10"/>
      <c r="O99" s="4"/>
      <c r="P99" s="4"/>
    </row>
    <row r="100" ht="15.75" customHeight="1">
      <c r="K100" s="10"/>
      <c r="L100" s="10"/>
      <c r="M100" s="15"/>
      <c r="N100" s="10"/>
      <c r="O100" s="4"/>
      <c r="P100" s="4"/>
    </row>
    <row r="101" ht="15.75" customHeight="1">
      <c r="K101" s="10"/>
      <c r="L101" s="10"/>
      <c r="M101" s="15"/>
      <c r="N101" s="10"/>
      <c r="O101" s="4"/>
      <c r="P101" s="4"/>
    </row>
    <row r="102" ht="15.75" customHeight="1">
      <c r="K102" s="10"/>
      <c r="L102" s="10"/>
      <c r="M102" s="15"/>
      <c r="N102" s="10"/>
      <c r="O102" s="4"/>
      <c r="P102" s="4"/>
    </row>
    <row r="103" ht="15.75" customHeight="1">
      <c r="K103" s="10"/>
      <c r="L103" s="10"/>
      <c r="M103" s="15"/>
      <c r="N103" s="10"/>
      <c r="O103" s="4"/>
      <c r="P103" s="4"/>
    </row>
    <row r="104" ht="15.75" customHeight="1">
      <c r="K104" s="10"/>
      <c r="L104" s="10"/>
      <c r="M104" s="15"/>
      <c r="N104" s="10"/>
      <c r="O104" s="4"/>
      <c r="P104" s="4"/>
    </row>
    <row r="105" ht="15.75" customHeight="1">
      <c r="K105" s="10"/>
      <c r="L105" s="10"/>
      <c r="M105" s="15"/>
      <c r="N105" s="10"/>
      <c r="O105" s="4"/>
      <c r="P105" s="4"/>
    </row>
    <row r="106" ht="15.75" customHeight="1">
      <c r="K106" s="10"/>
      <c r="L106" s="10">
        <v>22813.0</v>
      </c>
      <c r="M106" s="15"/>
      <c r="N106" s="10"/>
      <c r="O106" s="4"/>
      <c r="P106" s="4"/>
    </row>
    <row r="107" ht="15.75" customHeight="1">
      <c r="K107" s="10"/>
      <c r="L107" s="10">
        <v>20830.0</v>
      </c>
      <c r="M107" s="15"/>
      <c r="N107" s="10"/>
      <c r="O107" s="4"/>
      <c r="P107" s="4"/>
    </row>
    <row r="108" ht="15.75" customHeight="1">
      <c r="K108" s="10"/>
      <c r="L108" s="10">
        <v>22734.0</v>
      </c>
      <c r="M108" s="15"/>
      <c r="N108" s="10"/>
      <c r="O108" s="4"/>
      <c r="P108" s="4"/>
    </row>
    <row r="109" ht="15.75" customHeight="1">
      <c r="K109" s="10"/>
      <c r="L109" s="10">
        <v>14002.0</v>
      </c>
      <c r="M109" s="15"/>
      <c r="N109" s="10"/>
      <c r="O109" s="4"/>
      <c r="P109" s="4"/>
    </row>
    <row r="110" ht="15.75" customHeight="1">
      <c r="K110" s="10"/>
      <c r="L110" s="10">
        <v>22480.0</v>
      </c>
      <c r="M110" s="15"/>
      <c r="N110" s="10"/>
      <c r="O110" s="4"/>
      <c r="P110" s="4"/>
    </row>
    <row r="111" ht="15.75" customHeight="1">
      <c r="K111" s="10"/>
      <c r="L111" s="10">
        <v>19763.0</v>
      </c>
      <c r="M111" s="15"/>
      <c r="N111" s="10"/>
      <c r="O111" s="4"/>
      <c r="P111" s="4"/>
    </row>
    <row r="112" ht="15.75" customHeight="1">
      <c r="K112" s="10"/>
      <c r="L112" s="10">
        <v>21288.0</v>
      </c>
      <c r="M112" s="15"/>
      <c r="N112" s="10"/>
      <c r="O112" s="4"/>
      <c r="P112" s="4"/>
    </row>
    <row r="113" ht="15.75" customHeight="1">
      <c r="K113" s="10"/>
      <c r="L113" s="10">
        <v>13842.0</v>
      </c>
      <c r="M113" s="15"/>
      <c r="N113" s="10"/>
      <c r="O113" s="4"/>
      <c r="P113" s="4"/>
    </row>
    <row r="114" ht="15.75" customHeight="1">
      <c r="K114" s="10"/>
      <c r="L114" s="10">
        <v>19072.0</v>
      </c>
      <c r="M114" s="15"/>
      <c r="N114" s="10"/>
      <c r="O114" s="4"/>
      <c r="P114" s="4"/>
    </row>
    <row r="115" ht="15.75" customHeight="1">
      <c r="K115" s="10"/>
      <c r="L115" s="10">
        <v>22026.0</v>
      </c>
      <c r="M115" s="15"/>
      <c r="N115" s="10"/>
      <c r="O115" s="4"/>
      <c r="P115" s="4"/>
    </row>
    <row r="116" ht="15.75" customHeight="1">
      <c r="K116" s="10"/>
      <c r="L116" s="10">
        <v>24165.0</v>
      </c>
      <c r="M116" s="15"/>
      <c r="N116" s="10"/>
      <c r="O116" s="4"/>
      <c r="P116" s="4"/>
    </row>
    <row r="117" ht="15.75" customHeight="1">
      <c r="K117" s="10"/>
      <c r="L117" s="10">
        <v>22603.0</v>
      </c>
      <c r="M117" s="15"/>
      <c r="N117" s="10"/>
      <c r="O117" s="4"/>
      <c r="P117" s="4"/>
    </row>
    <row r="118" ht="15.75" customHeight="1">
      <c r="K118" s="10"/>
      <c r="L118" s="10">
        <v>22689.0</v>
      </c>
      <c r="M118" s="15"/>
      <c r="N118" s="10"/>
      <c r="O118" s="4"/>
      <c r="P118" s="4"/>
    </row>
    <row r="119" ht="15.75" customHeight="1">
      <c r="K119" s="10"/>
      <c r="L119" s="10">
        <v>22216.0</v>
      </c>
      <c r="M119" s="15"/>
      <c r="N119" s="10"/>
      <c r="O119" s="4"/>
      <c r="P119" s="4"/>
    </row>
    <row r="120" ht="15.75" customHeight="1">
      <c r="K120" s="10"/>
      <c r="L120" s="10">
        <v>13541.0</v>
      </c>
      <c r="M120" s="15"/>
      <c r="N120" s="10"/>
      <c r="O120" s="4"/>
      <c r="P120" s="4"/>
    </row>
    <row r="121" ht="15.75" customHeight="1">
      <c r="K121" s="10"/>
      <c r="L121" s="10">
        <v>13776.0</v>
      </c>
      <c r="M121" s="15"/>
      <c r="N121" s="10"/>
      <c r="O121" s="4"/>
      <c r="P121" s="4"/>
    </row>
    <row r="122" ht="15.75" customHeight="1">
      <c r="K122" s="10"/>
      <c r="L122" s="10">
        <v>13775.0</v>
      </c>
      <c r="M122" s="15"/>
      <c r="N122" s="10"/>
      <c r="O122" s="4"/>
      <c r="P122" s="4"/>
    </row>
    <row r="123" ht="15.75" customHeight="1">
      <c r="K123" s="10"/>
      <c r="L123" s="10">
        <v>14527.0</v>
      </c>
      <c r="M123" s="15"/>
      <c r="N123" s="10"/>
      <c r="O123" s="4"/>
      <c r="P123" s="4"/>
    </row>
    <row r="124" ht="15.75" customHeight="1">
      <c r="K124" s="10"/>
      <c r="L124" s="10">
        <v>23195.0</v>
      </c>
      <c r="M124" s="15"/>
      <c r="N124" s="10"/>
      <c r="O124" s="4"/>
      <c r="P124" s="4"/>
    </row>
    <row r="125" ht="15.75" customHeight="1">
      <c r="K125" s="10"/>
      <c r="L125" s="10">
        <v>10810.0</v>
      </c>
      <c r="M125" s="15"/>
      <c r="N125" s="10"/>
      <c r="O125" s="4"/>
      <c r="P125" s="4"/>
    </row>
    <row r="126" ht="15.75" customHeight="1">
      <c r="K126" s="10"/>
      <c r="L126" s="10">
        <v>15728.0</v>
      </c>
      <c r="M126" s="15"/>
      <c r="N126" s="10"/>
      <c r="O126" s="4"/>
      <c r="P126" s="4"/>
    </row>
    <row r="127" ht="15.75" customHeight="1">
      <c r="K127" s="10"/>
      <c r="L127" s="10">
        <v>21444.0</v>
      </c>
      <c r="M127" s="15"/>
      <c r="N127" s="10"/>
      <c r="O127" s="4"/>
      <c r="P127" s="4"/>
    </row>
    <row r="128" ht="15.75" customHeight="1">
      <c r="K128" s="10"/>
      <c r="L128" s="10">
        <v>22897.0</v>
      </c>
      <c r="M128" s="15"/>
      <c r="N128" s="10"/>
      <c r="O128" s="4"/>
      <c r="P128" s="4"/>
    </row>
    <row r="129" ht="15.75" customHeight="1">
      <c r="K129" s="10"/>
      <c r="L129" s="10">
        <v>13962.0</v>
      </c>
      <c r="M129" s="15"/>
      <c r="N129" s="10"/>
      <c r="O129" s="4"/>
      <c r="P129" s="4"/>
    </row>
    <row r="130" ht="15.75" customHeight="1">
      <c r="K130" s="10"/>
      <c r="L130" s="10">
        <v>19931.0</v>
      </c>
      <c r="M130" s="15"/>
      <c r="N130" s="10"/>
      <c r="O130" s="4"/>
      <c r="P130" s="4"/>
    </row>
    <row r="131" ht="15.75" customHeight="1">
      <c r="K131" s="10"/>
      <c r="L131" s="10">
        <v>13340.0</v>
      </c>
      <c r="M131" s="15"/>
      <c r="N131" s="10"/>
      <c r="O131" s="4"/>
      <c r="P131" s="4"/>
    </row>
    <row r="132" ht="15.75" customHeight="1">
      <c r="K132" s="10"/>
      <c r="L132" s="10">
        <v>19851.0</v>
      </c>
      <c r="M132" s="15"/>
      <c r="N132" s="10"/>
      <c r="O132" s="4"/>
      <c r="P132" s="4"/>
    </row>
    <row r="133" ht="15.75" customHeight="1">
      <c r="K133" s="10"/>
      <c r="L133" s="10">
        <v>22536.0</v>
      </c>
      <c r="M133" s="15"/>
      <c r="N133" s="10"/>
      <c r="O133" s="4"/>
      <c r="P133" s="4"/>
    </row>
    <row r="134" ht="15.75" customHeight="1">
      <c r="K134" s="10"/>
      <c r="L134" s="10">
        <v>24060.0</v>
      </c>
      <c r="M134" s="15"/>
      <c r="N134" s="10"/>
      <c r="O134" s="4"/>
      <c r="P134" s="4"/>
    </row>
    <row r="135" ht="15.75" customHeight="1">
      <c r="K135" s="10" t="s">
        <v>31</v>
      </c>
      <c r="L135" s="10">
        <v>22047.0</v>
      </c>
      <c r="M135" s="15"/>
      <c r="N135" s="10"/>
      <c r="O135" s="4"/>
      <c r="P135" s="4"/>
    </row>
    <row r="136" ht="15.75" customHeight="1">
      <c r="K136" s="10" t="s">
        <v>32</v>
      </c>
      <c r="L136" s="10">
        <v>14432.0</v>
      </c>
      <c r="M136" s="15"/>
      <c r="N136" s="10"/>
      <c r="O136" s="4"/>
      <c r="P136" s="4"/>
    </row>
    <row r="137" ht="15.75" customHeight="1">
      <c r="K137" s="10" t="s">
        <v>33</v>
      </c>
      <c r="L137" s="10">
        <v>21841.0</v>
      </c>
      <c r="M137" s="15"/>
      <c r="N137" s="10"/>
      <c r="O137" s="4"/>
      <c r="P137" s="4"/>
    </row>
    <row r="138" ht="15.75" customHeight="1">
      <c r="K138" s="10" t="s">
        <v>34</v>
      </c>
      <c r="L138" s="10">
        <v>19130.0</v>
      </c>
      <c r="M138" s="15"/>
      <c r="N138" s="10"/>
      <c r="O138" s="4"/>
      <c r="P138" s="4"/>
    </row>
    <row r="139" ht="15.75" customHeight="1">
      <c r="K139" s="10" t="s">
        <v>35</v>
      </c>
      <c r="L139" s="10">
        <v>20116.0</v>
      </c>
      <c r="M139" s="15"/>
      <c r="N139" s="10"/>
      <c r="O139" s="4"/>
      <c r="P139" s="4"/>
    </row>
    <row r="140" ht="15.75" customHeight="1">
      <c r="K140" s="10" t="s">
        <v>36</v>
      </c>
      <c r="L140" s="10">
        <v>19862.0</v>
      </c>
      <c r="M140" s="15"/>
      <c r="N140" s="10"/>
      <c r="O140" s="4"/>
      <c r="P140" s="4"/>
    </row>
    <row r="141" ht="15.75" customHeight="1">
      <c r="K141" s="10" t="s">
        <v>37</v>
      </c>
      <c r="L141" s="10">
        <v>22839.0</v>
      </c>
      <c r="M141" s="15"/>
      <c r="N141" s="10"/>
      <c r="O141" s="4"/>
      <c r="P141" s="4"/>
    </row>
    <row r="142" ht="15.75" customHeight="1">
      <c r="K142" s="10" t="s">
        <v>38</v>
      </c>
      <c r="L142" s="10">
        <v>21487.0</v>
      </c>
      <c r="M142" s="15"/>
      <c r="N142" s="10"/>
      <c r="O142" s="4"/>
      <c r="P142" s="4"/>
    </row>
    <row r="143" ht="15.75" customHeight="1">
      <c r="K143" s="10" t="s">
        <v>39</v>
      </c>
      <c r="L143" s="10">
        <v>22050.0</v>
      </c>
      <c r="M143" s="15"/>
      <c r="N143" s="10"/>
      <c r="O143" s="4"/>
      <c r="P143" s="4"/>
    </row>
    <row r="144" ht="15.75" customHeight="1">
      <c r="K144" s="10" t="s">
        <v>40</v>
      </c>
      <c r="L144" s="10">
        <v>18861.0</v>
      </c>
      <c r="M144" s="15"/>
      <c r="N144" s="10"/>
      <c r="O144" s="4"/>
      <c r="P144" s="4"/>
    </row>
    <row r="145" ht="15.75" customHeight="1">
      <c r="K145" s="10" t="s">
        <v>41</v>
      </c>
      <c r="L145" s="10">
        <v>21579.0</v>
      </c>
      <c r="M145" s="15"/>
      <c r="N145" s="10"/>
      <c r="O145" s="4"/>
      <c r="P145" s="4"/>
    </row>
    <row r="146" ht="15.75" customHeight="1">
      <c r="K146" s="10" t="s">
        <v>42</v>
      </c>
      <c r="L146" s="10">
        <v>21828.0</v>
      </c>
      <c r="M146" s="15"/>
      <c r="N146" s="10"/>
      <c r="O146" s="4"/>
      <c r="P146" s="4"/>
    </row>
    <row r="147" ht="15.75" customHeight="1">
      <c r="K147" s="10" t="s">
        <v>43</v>
      </c>
      <c r="L147" s="10">
        <v>23962.0</v>
      </c>
      <c r="M147" s="15"/>
      <c r="N147" s="10"/>
      <c r="O147" s="4"/>
      <c r="P147" s="4"/>
    </row>
    <row r="148" ht="15.75" customHeight="1">
      <c r="K148" s="10" t="s">
        <v>44</v>
      </c>
      <c r="L148" s="10">
        <v>21851.0</v>
      </c>
      <c r="M148" s="15"/>
      <c r="N148" s="10"/>
      <c r="O148" s="4"/>
      <c r="P148" s="4"/>
    </row>
    <row r="149" ht="15.75" customHeight="1">
      <c r="K149" s="10" t="s">
        <v>45</v>
      </c>
      <c r="L149" s="10">
        <v>14045.0</v>
      </c>
      <c r="M149" s="15"/>
      <c r="N149" s="10"/>
      <c r="O149" s="4"/>
      <c r="P149" s="4"/>
    </row>
    <row r="150" ht="15.75" customHeight="1">
      <c r="K150" s="10" t="s">
        <v>46</v>
      </c>
      <c r="L150" s="10">
        <v>11836.0</v>
      </c>
      <c r="M150" s="15"/>
      <c r="N150" s="10"/>
      <c r="O150" s="4"/>
      <c r="P150" s="4"/>
    </row>
    <row r="151" ht="15.75" customHeight="1">
      <c r="K151" s="10" t="s">
        <v>47</v>
      </c>
      <c r="L151" s="10">
        <v>22367.0</v>
      </c>
      <c r="M151" s="15"/>
      <c r="N151" s="10"/>
      <c r="O151" s="4"/>
      <c r="P151" s="4"/>
    </row>
    <row r="152" ht="15.75" customHeight="1">
      <c r="K152" s="10" t="s">
        <v>48</v>
      </c>
      <c r="L152" s="10">
        <v>22929.0</v>
      </c>
      <c r="M152" s="15"/>
      <c r="N152" s="10"/>
      <c r="O152" s="4"/>
      <c r="P152" s="4"/>
    </row>
    <row r="153" ht="15.75" customHeight="1">
      <c r="K153" s="10" t="s">
        <v>49</v>
      </c>
      <c r="L153" s="10">
        <v>20365.0</v>
      </c>
      <c r="M153" s="15"/>
      <c r="N153" s="10"/>
      <c r="O153" s="4"/>
      <c r="P153" s="4"/>
    </row>
    <row r="154" ht="15.75" customHeight="1">
      <c r="K154" s="10" t="s">
        <v>50</v>
      </c>
      <c r="L154" s="10">
        <v>22189.0</v>
      </c>
      <c r="M154" s="15"/>
      <c r="N154" s="10"/>
      <c r="O154" s="4"/>
      <c r="P154" s="4"/>
    </row>
    <row r="155" ht="15.75" customHeight="1">
      <c r="K155" s="10" t="s">
        <v>51</v>
      </c>
      <c r="L155" s="10">
        <v>21329.0</v>
      </c>
      <c r="M155" s="15"/>
      <c r="N155" s="10"/>
      <c r="O155" s="4"/>
      <c r="P155" s="4"/>
    </row>
    <row r="156" ht="15.75" customHeight="1">
      <c r="K156" s="10" t="s">
        <v>52</v>
      </c>
      <c r="L156" s="10">
        <v>20042.0</v>
      </c>
      <c r="M156" s="15"/>
      <c r="N156" s="10"/>
      <c r="O156" s="4"/>
      <c r="P156" s="4"/>
    </row>
    <row r="157" ht="15.75" customHeight="1">
      <c r="K157" s="10" t="s">
        <v>53</v>
      </c>
      <c r="L157" s="10">
        <v>24000.0</v>
      </c>
      <c r="M157" s="15"/>
      <c r="N157" s="10"/>
      <c r="O157" s="4"/>
      <c r="P157" s="4"/>
    </row>
    <row r="158" ht="15.75" customHeight="1">
      <c r="K158" s="10" t="s">
        <v>54</v>
      </c>
      <c r="L158" s="10">
        <v>22027.0</v>
      </c>
      <c r="M158" s="15"/>
      <c r="N158" s="10"/>
      <c r="O158" s="4"/>
      <c r="P158" s="4"/>
    </row>
    <row r="159" ht="15.75" customHeight="1">
      <c r="K159" s="10" t="s">
        <v>55</v>
      </c>
      <c r="L159" s="10">
        <v>21827.0</v>
      </c>
      <c r="M159" s="15"/>
      <c r="N159" s="10"/>
      <c r="O159" s="4"/>
      <c r="P159" s="4"/>
    </row>
    <row r="160" ht="15.75" customHeight="1">
      <c r="K160" s="10" t="s">
        <v>56</v>
      </c>
      <c r="L160" s="10">
        <v>24073.0</v>
      </c>
      <c r="M160" s="15"/>
      <c r="N160" s="10"/>
      <c r="O160" s="4"/>
      <c r="P160" s="4"/>
    </row>
    <row r="161" ht="15.75" customHeight="1">
      <c r="K161" s="10" t="s">
        <v>57</v>
      </c>
      <c r="L161" s="10">
        <v>23223.0</v>
      </c>
      <c r="M161" s="15"/>
      <c r="N161" s="10"/>
      <c r="O161" s="4"/>
      <c r="P161" s="4"/>
    </row>
    <row r="162" ht="15.75" customHeight="1">
      <c r="K162" s="10" t="s">
        <v>58</v>
      </c>
      <c r="L162" s="10">
        <v>12119.0</v>
      </c>
      <c r="M162" s="15"/>
      <c r="N162" s="10"/>
      <c r="O162" s="4"/>
      <c r="P162" s="4"/>
    </row>
    <row r="163" ht="15.75" customHeight="1">
      <c r="K163" s="10" t="s">
        <v>59</v>
      </c>
      <c r="L163" s="10">
        <v>24083.0</v>
      </c>
      <c r="M163" s="15"/>
      <c r="N163" s="10"/>
      <c r="O163" s="4"/>
      <c r="P163" s="4"/>
    </row>
    <row r="164" ht="15.75" customHeight="1">
      <c r="K164" s="10" t="s">
        <v>60</v>
      </c>
      <c r="L164" s="10">
        <v>13407.0</v>
      </c>
      <c r="M164" s="15"/>
      <c r="N164" s="10"/>
      <c r="O164" s="4"/>
      <c r="P164" s="4"/>
    </row>
    <row r="165" ht="15.75" customHeight="1">
      <c r="K165" s="10" t="s">
        <v>61</v>
      </c>
      <c r="L165" s="10">
        <v>23763.0</v>
      </c>
      <c r="M165" s="15"/>
      <c r="N165" s="10"/>
      <c r="O165" s="4"/>
      <c r="P165" s="4"/>
    </row>
    <row r="166" ht="15.75" customHeight="1">
      <c r="K166" s="10" t="s">
        <v>62</v>
      </c>
      <c r="L166" s="10">
        <v>21566.0</v>
      </c>
      <c r="M166" s="15"/>
      <c r="N166" s="10"/>
      <c r="O166" s="4"/>
      <c r="P166" s="4"/>
    </row>
    <row r="167" ht="15.75" customHeight="1">
      <c r="K167" s="10" t="s">
        <v>63</v>
      </c>
      <c r="L167" s="10">
        <v>23238.0</v>
      </c>
      <c r="M167" s="15"/>
      <c r="N167" s="10"/>
      <c r="O167" s="4"/>
      <c r="P167" s="4"/>
    </row>
    <row r="168" ht="15.75" customHeight="1">
      <c r="K168" s="10" t="s">
        <v>64</v>
      </c>
      <c r="L168" s="10">
        <v>23271.0</v>
      </c>
      <c r="M168" s="15"/>
      <c r="N168" s="10"/>
      <c r="O168" s="4"/>
      <c r="P168" s="4"/>
    </row>
    <row r="169" ht="15.75" customHeight="1">
      <c r="K169" s="10" t="s">
        <v>65</v>
      </c>
      <c r="L169" s="10">
        <v>19961.0</v>
      </c>
      <c r="M169" s="4"/>
      <c r="N169" s="4"/>
      <c r="O169" s="4"/>
      <c r="P169" s="4"/>
    </row>
    <row r="170" ht="15.75" customHeight="1">
      <c r="K170" s="10" t="s">
        <v>66</v>
      </c>
      <c r="L170" s="10">
        <v>14031.0</v>
      </c>
    </row>
    <row r="171" ht="15.75" customHeight="1">
      <c r="K171" s="10" t="s">
        <v>67</v>
      </c>
      <c r="L171" s="4" t="s">
        <v>67</v>
      </c>
    </row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5">
    <mergeCell ref="I8:K10"/>
    <mergeCell ref="I11:K11"/>
    <mergeCell ref="B9:C9"/>
    <mergeCell ref="E9:F9"/>
    <mergeCell ref="D11:F11"/>
    <mergeCell ref="A12:B12"/>
    <mergeCell ref="C12:F12"/>
    <mergeCell ref="A13:B13"/>
    <mergeCell ref="E13:F13"/>
    <mergeCell ref="C14:D14"/>
    <mergeCell ref="E14:F14"/>
    <mergeCell ref="G14:H14"/>
    <mergeCell ref="D15:F15"/>
    <mergeCell ref="A17:F17"/>
    <mergeCell ref="B18:C18"/>
    <mergeCell ref="E18:F18"/>
    <mergeCell ref="D19:F19"/>
    <mergeCell ref="D20:F20"/>
    <mergeCell ref="D21:F21"/>
    <mergeCell ref="A22:B22"/>
    <mergeCell ref="C22:F22"/>
    <mergeCell ref="A23:B23"/>
    <mergeCell ref="E23:F23"/>
    <mergeCell ref="C24:D24"/>
    <mergeCell ref="E24:F24"/>
    <mergeCell ref="G24:H24"/>
    <mergeCell ref="D25:F25"/>
    <mergeCell ref="A27:F27"/>
    <mergeCell ref="B28:C28"/>
    <mergeCell ref="E28:F28"/>
    <mergeCell ref="D29:F29"/>
    <mergeCell ref="D30:F30"/>
    <mergeCell ref="D31:F31"/>
    <mergeCell ref="A32:B32"/>
    <mergeCell ref="C32:F32"/>
    <mergeCell ref="A33:B33"/>
    <mergeCell ref="E33:F33"/>
    <mergeCell ref="I4:K6"/>
    <mergeCell ref="B5:D5"/>
    <mergeCell ref="D6:F6"/>
    <mergeCell ref="A8:F8"/>
    <mergeCell ref="D10:F10"/>
    <mergeCell ref="A1:D1"/>
    <mergeCell ref="A4:F4"/>
    <mergeCell ref="A2:F2"/>
    <mergeCell ref="C74:D74"/>
    <mergeCell ref="E74:F74"/>
    <mergeCell ref="G74:H74"/>
    <mergeCell ref="D75:F75"/>
    <mergeCell ref="D69:F69"/>
    <mergeCell ref="D70:F70"/>
    <mergeCell ref="D71:F71"/>
    <mergeCell ref="A72:B72"/>
    <mergeCell ref="C72:F72"/>
    <mergeCell ref="A73:B73"/>
    <mergeCell ref="E73:F73"/>
    <mergeCell ref="C34:D34"/>
    <mergeCell ref="E34:F34"/>
    <mergeCell ref="G34:H34"/>
    <mergeCell ref="D35:F35"/>
    <mergeCell ref="A37:F37"/>
    <mergeCell ref="B38:C38"/>
    <mergeCell ref="E38:F38"/>
    <mergeCell ref="D39:F39"/>
    <mergeCell ref="D40:F40"/>
    <mergeCell ref="D41:F41"/>
    <mergeCell ref="A42:B42"/>
    <mergeCell ref="C42:F42"/>
    <mergeCell ref="A43:B43"/>
    <mergeCell ref="E43:F43"/>
    <mergeCell ref="C44:D44"/>
    <mergeCell ref="E44:F44"/>
    <mergeCell ref="G44:H44"/>
    <mergeCell ref="D45:F45"/>
    <mergeCell ref="A47:F47"/>
    <mergeCell ref="B48:C48"/>
    <mergeCell ref="E48:F48"/>
    <mergeCell ref="D49:F49"/>
    <mergeCell ref="D50:F50"/>
    <mergeCell ref="D51:F51"/>
    <mergeCell ref="A52:B52"/>
    <mergeCell ref="C52:F52"/>
    <mergeCell ref="A53:B53"/>
    <mergeCell ref="E53:F53"/>
    <mergeCell ref="C54:D54"/>
    <mergeCell ref="E54:F54"/>
    <mergeCell ref="G54:H54"/>
    <mergeCell ref="D55:F55"/>
    <mergeCell ref="A57:F57"/>
    <mergeCell ref="B58:C58"/>
    <mergeCell ref="E58:F58"/>
    <mergeCell ref="D59:F59"/>
    <mergeCell ref="D60:F60"/>
    <mergeCell ref="D61:F61"/>
    <mergeCell ref="A62:B62"/>
    <mergeCell ref="C62:F62"/>
    <mergeCell ref="A63:B63"/>
    <mergeCell ref="E63:F63"/>
    <mergeCell ref="C64:D64"/>
    <mergeCell ref="E64:F64"/>
    <mergeCell ref="G64:H64"/>
    <mergeCell ref="D65:F65"/>
    <mergeCell ref="A67:F67"/>
    <mergeCell ref="B68:C68"/>
    <mergeCell ref="E68:F68"/>
  </mergeCells>
  <conditionalFormatting sqref="I14">
    <cfRule type="cellIs" dxfId="0" priority="1" operator="equal">
      <formula>1</formula>
    </cfRule>
  </conditionalFormatting>
  <conditionalFormatting sqref="I14">
    <cfRule type="cellIs" dxfId="1" priority="2" stopIfTrue="1" operator="notEqual">
      <formula>1</formula>
    </cfRule>
  </conditionalFormatting>
  <conditionalFormatting sqref="I24">
    <cfRule type="cellIs" dxfId="0" priority="3" operator="equal">
      <formula>1</formula>
    </cfRule>
  </conditionalFormatting>
  <conditionalFormatting sqref="I24">
    <cfRule type="cellIs" dxfId="1" priority="4" stopIfTrue="1" operator="notEqual">
      <formula>1</formula>
    </cfRule>
  </conditionalFormatting>
  <conditionalFormatting sqref="I34">
    <cfRule type="cellIs" dxfId="0" priority="5" operator="equal">
      <formula>1</formula>
    </cfRule>
  </conditionalFormatting>
  <conditionalFormatting sqref="I34">
    <cfRule type="cellIs" dxfId="1" priority="6" stopIfTrue="1" operator="notEqual">
      <formula>1</formula>
    </cfRule>
  </conditionalFormatting>
  <conditionalFormatting sqref="I44">
    <cfRule type="cellIs" dxfId="0" priority="7" operator="equal">
      <formula>1</formula>
    </cfRule>
  </conditionalFormatting>
  <conditionalFormatting sqref="I44">
    <cfRule type="cellIs" dxfId="1" priority="8" stopIfTrue="1" operator="notEqual">
      <formula>1</formula>
    </cfRule>
  </conditionalFormatting>
  <conditionalFormatting sqref="I54">
    <cfRule type="cellIs" dxfId="0" priority="9" operator="equal">
      <formula>1</formula>
    </cfRule>
  </conditionalFormatting>
  <conditionalFormatting sqref="I54">
    <cfRule type="cellIs" dxfId="1" priority="10" stopIfTrue="1" operator="notEqual">
      <formula>1</formula>
    </cfRule>
  </conditionalFormatting>
  <conditionalFormatting sqref="I64">
    <cfRule type="cellIs" dxfId="0" priority="11" operator="equal">
      <formula>1</formula>
    </cfRule>
  </conditionalFormatting>
  <conditionalFormatting sqref="I64">
    <cfRule type="cellIs" dxfId="1" priority="12" stopIfTrue="1" operator="notEqual">
      <formula>1</formula>
    </cfRule>
  </conditionalFormatting>
  <conditionalFormatting sqref="I74">
    <cfRule type="cellIs" dxfId="0" priority="13" operator="equal">
      <formula>1</formula>
    </cfRule>
  </conditionalFormatting>
  <conditionalFormatting sqref="I74">
    <cfRule type="cellIs" dxfId="1" priority="14" stopIfTrue="1" operator="notEqual">
      <formula>1</formula>
    </cfRule>
  </conditionalFormatting>
  <dataValidations>
    <dataValidation type="custom" allowBlank="1" showInputMessage="1" showErrorMessage="1" prompt="Only 10 digits allowed - Please only enter 10 digits" sqref="C13 C23 C33 C43 C53 C63 C73">
      <formula1>EQ(LEN(C13),(10))</formula1>
    </dataValidation>
    <dataValidation type="list" allowBlank="1" showInputMessage="1" showErrorMessage="1" prompt="Select from Drop Down" sqref="D20 D30 D40 D50 D60 D70">
      <formula1>"Chapter Member,Chapter Officer,District Officer"</formula1>
    </dataValidation>
    <dataValidation type="decimal" allowBlank="1" showInputMessage="1" showErrorMessage="1" prompt="Enter Whole Number Only - Ex: 10_x000a_" sqref="B6">
      <formula1>1.0</formula1>
      <formula2>10.0</formula2>
    </dataValidation>
    <dataValidation type="list" allowBlank="1" showInputMessage="1" showErrorMessage="1" prompt="Select - Select from dropdown_x000a_" sqref="B10 B19 B29 B39 B49 B59 B69">
      <formula1>"Male,Female"</formula1>
    </dataValidation>
    <dataValidation type="list" allowBlank="1" showInputMessage="1" showErrorMessage="1" prompt="Whole Number Only - Ex: 8_x000a_" sqref="B20 B30 B40 B50 B60 B70">
      <formula1>"6,7,8,9,10,11,12"</formula1>
    </dataValidation>
    <dataValidation type="list" allowBlank="1" showInputMessage="1" showErrorMessage="1" prompt="Select Size - Select from DropDown_x000a_" sqref="B15 B25 B35 B45 B55 B65 B75">
      <formula1>"X-Small,Small,Medium,Large,X-Large"</formula1>
    </dataValidation>
    <dataValidation type="custom" allowBlank="1" showInputMessage="1" showErrorMessage="1" prompt="Enter as only 10 digits - Do not enter dashes, spaces, etc." sqref="B11 B21 B31 B41 B51 B61 B71">
      <formula1>EQ(LEN(B11),(10))</formula1>
    </dataValidation>
  </dataValidations>
  <printOptions/>
  <pageMargins bottom="0.75" footer="0.0" header="0.0" left="0.7" right="0.7" top="0.75"/>
  <pageSetup orientation="portrait"/>
  <headerFooter>
    <oddHeader>&amp;C000000 2024 Fall Leadership Conference Chapter Registration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3.33"/>
    <col customWidth="1" min="2" max="2" width="10.56"/>
    <col customWidth="1" min="3" max="3" width="14.78"/>
    <col customWidth="1" min="4" max="5" width="10.56"/>
    <col customWidth="1" min="6" max="6" width="13.11"/>
    <col customWidth="1" min="7" max="26" width="10.56"/>
  </cols>
  <sheetData>
    <row r="1" ht="36.0" customHeight="1">
      <c r="A1" s="23" t="s">
        <v>68</v>
      </c>
      <c r="E1" s="23"/>
    </row>
    <row r="2" ht="51.75" customHeight="1">
      <c r="A2" s="24" t="s">
        <v>69</v>
      </c>
    </row>
    <row r="3" ht="60.0" customHeight="1">
      <c r="A3" s="25" t="s">
        <v>70</v>
      </c>
      <c r="D3" s="25" t="s">
        <v>71</v>
      </c>
    </row>
    <row r="4" ht="15.75" customHeight="1">
      <c r="A4" s="26" t="str">
        <f>CONCATENATE("Invoice #FLC25-",F6)</f>
        <v>Invoice #FLC25-</v>
      </c>
      <c r="B4" s="3"/>
      <c r="C4" s="3"/>
      <c r="D4" s="3"/>
      <c r="E4" s="3"/>
      <c r="F4" s="3"/>
    </row>
    <row r="5" ht="15.75" customHeight="1">
      <c r="A5" s="26" t="str">
        <f>'Main Registration'!I11</f>
        <v>Minimum Attendance Requirement Not Met</v>
      </c>
      <c r="B5" s="3"/>
      <c r="C5" s="3"/>
      <c r="D5" s="3"/>
      <c r="E5" s="3"/>
      <c r="F5" s="3"/>
    </row>
    <row r="6" ht="15.75" customHeight="1">
      <c r="A6" s="11" t="s">
        <v>3</v>
      </c>
      <c r="B6" s="27" t="str">
        <f>IF('Main Registration'!B5="", "", 'Main Registration'!B5)</f>
        <v/>
      </c>
      <c r="E6" s="11" t="s">
        <v>4</v>
      </c>
      <c r="F6" s="28" t="str">
        <f>IF('Main Registration'!F5="", "", 'Main Registration'!F5)</f>
        <v/>
      </c>
    </row>
    <row r="7" ht="15.75" customHeight="1">
      <c r="A7" s="11" t="s">
        <v>5</v>
      </c>
      <c r="B7" s="28" t="str">
        <f>IF('Main Registration'!B6="", "", 'Main Registration'!B6)</f>
        <v/>
      </c>
      <c r="C7" s="11" t="s">
        <v>6</v>
      </c>
      <c r="D7" s="27" t="str">
        <f>IF('Main Registration'!D6="", "", 'Main Registration'!D6)</f>
        <v/>
      </c>
    </row>
    <row r="8" ht="6.0" customHeight="1">
      <c r="A8" s="29"/>
      <c r="B8" s="3"/>
      <c r="C8" s="3"/>
      <c r="D8" s="3"/>
      <c r="E8" s="3"/>
      <c r="F8" s="3"/>
    </row>
    <row r="9" ht="15.75" customHeight="1">
      <c r="A9" s="7" t="s">
        <v>72</v>
      </c>
      <c r="B9" s="7" t="s">
        <v>73</v>
      </c>
      <c r="C9" s="7" t="s">
        <v>74</v>
      </c>
      <c r="D9" s="7" t="s">
        <v>75</v>
      </c>
      <c r="E9" s="7" t="s">
        <v>76</v>
      </c>
      <c r="F9" s="7" t="s">
        <v>77</v>
      </c>
    </row>
    <row r="10" ht="15.75" customHeight="1">
      <c r="A10" s="28" t="str">
        <f>IF('Main Registration'!B9="", "", 'Main Registration'!B9)</f>
        <v/>
      </c>
      <c r="B10" s="28" t="str">
        <f>IF('Main Registration'!E9="", "", 'Main Registration'!E9)</f>
        <v/>
      </c>
      <c r="C10" s="28" t="s">
        <v>78</v>
      </c>
      <c r="D10" s="28" t="str">
        <f>IF('Main Registration'!B15="", "", 'Main Registration'!B15)</f>
        <v/>
      </c>
      <c r="E10" s="28" t="str">
        <f>IF('Main Registration'!B10="", "", 'Main Registration'!B10)</f>
        <v/>
      </c>
      <c r="F10" s="30" t="str">
        <f>IF('Main Registration'!G15="", "0", 'Main Registration'!G15)</f>
        <v>ERROR-ENTER ADVISER NAME</v>
      </c>
      <c r="G10" s="28" t="s">
        <v>78</v>
      </c>
    </row>
    <row r="11" ht="15.75" customHeight="1">
      <c r="A11" s="28" t="str">
        <f>IF('Main Registration'!B18="", "", 'Main Registration'!B18)</f>
        <v/>
      </c>
      <c r="B11" s="28" t="str">
        <f>IF('Main Registration'!E18="", "", 'Main Registration'!E18)</f>
        <v/>
      </c>
      <c r="C11" s="28" t="str">
        <f>IF('Main Registration'!D20="", "", 'Main Registration'!D20)</f>
        <v/>
      </c>
      <c r="D11" s="28" t="str">
        <f>IF('Main Registration'!B25="", "", 'Main Registration'!B25)</f>
        <v/>
      </c>
      <c r="E11" s="28" t="str">
        <f>IF('Main Registration'!B19="", "", 'Main Registration'!B19)</f>
        <v/>
      </c>
      <c r="F11" s="30" t="str">
        <f>IF('Main Registration'!G25="", "0", 'Main Registration'!G25)</f>
        <v>0</v>
      </c>
      <c r="G11" s="28" t="s">
        <v>79</v>
      </c>
    </row>
    <row r="12" ht="15.75" customHeight="1">
      <c r="A12" s="28" t="str">
        <f>IF('Main Registration'!B28="", "", 'Main Registration'!B28)</f>
        <v/>
      </c>
      <c r="B12" s="28" t="str">
        <f>IF('Main Registration'!E28="", "", 'Main Registration'!E28)</f>
        <v/>
      </c>
      <c r="C12" s="28" t="str">
        <f>IF('Main Registration'!D30="", "", 'Main Registration'!D30)</f>
        <v/>
      </c>
      <c r="D12" s="28" t="str">
        <f>IF('Main Registration'!B35="", "", 'Main Registration'!B35)</f>
        <v/>
      </c>
      <c r="E12" s="28" t="str">
        <f>IF('Main Registration'!B29="", "", 'Main Registration'!B29)</f>
        <v/>
      </c>
      <c r="F12" s="30" t="str">
        <f>IF('Main Registration'!G35="", "0", 'Main Registration'!G35)</f>
        <v>0</v>
      </c>
      <c r="G12" s="28" t="s">
        <v>80</v>
      </c>
    </row>
    <row r="13" ht="15.75" customHeight="1">
      <c r="A13" s="28" t="str">
        <f>IF('Main Registration'!B38="", "", 'Main Registration'!B38)</f>
        <v/>
      </c>
      <c r="B13" s="28" t="str">
        <f>IF('Main Registration'!E38="", "", 'Main Registration'!E38)</f>
        <v/>
      </c>
      <c r="C13" s="28" t="str">
        <f>IF('Main Registration'!D40="", "", 'Main Registration'!D40)</f>
        <v/>
      </c>
      <c r="D13" s="28" t="str">
        <f>IF('Main Registration'!B45="", "", 'Main Registration'!B45)</f>
        <v/>
      </c>
      <c r="E13" s="28" t="str">
        <f>IF('Main Registration'!B39="", "", 'Main Registration'!B39)</f>
        <v/>
      </c>
      <c r="F13" s="30" t="str">
        <f>IF('Main Registration'!G45="", "0", 'Main Registration'!G45)</f>
        <v>0</v>
      </c>
      <c r="G13" s="28" t="s">
        <v>81</v>
      </c>
    </row>
    <row r="14" ht="15.75" customHeight="1">
      <c r="A14" s="28" t="str">
        <f>IF('Main Registration'!B48="", "", 'Main Registration'!B48)</f>
        <v/>
      </c>
      <c r="B14" s="28" t="str">
        <f>IF('Main Registration'!E48="", "", 'Main Registration'!E48)</f>
        <v/>
      </c>
      <c r="C14" s="28" t="str">
        <f>IF('Main Registration'!D50="", "", 'Main Registration'!D50)</f>
        <v/>
      </c>
      <c r="D14" s="28" t="str">
        <f>IF('Main Registration'!B55="", "", 'Main Registration'!B55)</f>
        <v/>
      </c>
      <c r="E14" s="28" t="str">
        <f>IF('Main Registration'!B49="", "", 'Main Registration'!B49)</f>
        <v/>
      </c>
      <c r="F14" s="30" t="str">
        <f>IF('Main Registration'!G55="", "0", 'Main Registration'!G55)</f>
        <v>0</v>
      </c>
      <c r="G14" s="28" t="s">
        <v>82</v>
      </c>
    </row>
    <row r="15" ht="15.75" customHeight="1">
      <c r="A15" s="28" t="str">
        <f>IF('Main Registration'!B58="", "", 'Main Registration'!B58)</f>
        <v/>
      </c>
      <c r="B15" s="28" t="str">
        <f>IF('Main Registration'!E58="", "", 'Main Registration'!E58)</f>
        <v/>
      </c>
      <c r="C15" s="28" t="str">
        <f>IF('Main Registration'!D60="", "", 'Main Registration'!D60)</f>
        <v/>
      </c>
      <c r="D15" s="28" t="str">
        <f>IF('Main Registration'!B38="", "", 'Main Registration'!B65)</f>
        <v/>
      </c>
      <c r="E15" s="28" t="str">
        <f>IF('Main Registration'!B59="", "", 'Main Registration'!B59)</f>
        <v/>
      </c>
      <c r="F15" s="30" t="str">
        <f>IF('Main Registration'!G65="", "0", 'Main Registration'!G65)</f>
        <v>0</v>
      </c>
      <c r="G15" s="28" t="s">
        <v>83</v>
      </c>
    </row>
    <row r="16" ht="15.75" customHeight="1">
      <c r="A16" s="28" t="str">
        <f>IF('Main Registration'!B68="", "", 'Main Registration'!B68)</f>
        <v/>
      </c>
      <c r="B16" s="28" t="str">
        <f>IF('Main Registration'!E68="", "", 'Main Registration'!E68)</f>
        <v/>
      </c>
      <c r="C16" s="28" t="str">
        <f>IF('Main Registration'!D70="", "", 'Main Registration'!D70)</f>
        <v/>
      </c>
      <c r="D16" s="28" t="str">
        <f>IF('Main Registration'!B48="", "", 'Main Registration'!B75)</f>
        <v/>
      </c>
      <c r="E16" s="28" t="str">
        <f>IF('Main Registration'!B69="", "", 'Main Registration'!B69)</f>
        <v/>
      </c>
      <c r="F16" s="30" t="str">
        <f>IF('Main Registration'!G48="", "0", 'Main Registration'!G48)</f>
        <v>0</v>
      </c>
      <c r="G16" s="28" t="s">
        <v>84</v>
      </c>
    </row>
    <row r="17" ht="15.75" customHeight="1">
      <c r="E17" s="7" t="s">
        <v>85</v>
      </c>
      <c r="F17" s="31" t="str">
        <f t="array" ref="F17">SUMPRODUCT(_xlfn.ISFORMULA(F10:F16)*F10:F16)</f>
        <v>#VALUE!</v>
      </c>
    </row>
    <row r="18" ht="15.75" customHeight="1">
      <c r="C18" s="32" t="s">
        <v>86</v>
      </c>
      <c r="E18" s="13"/>
      <c r="F18" s="30">
        <f>IF(E18="Credit Card",(F17*0.03),(0))</f>
        <v>0</v>
      </c>
    </row>
    <row r="19" ht="15.75" customHeight="1">
      <c r="E19" s="11" t="s">
        <v>87</v>
      </c>
      <c r="F19" s="33" t="str">
        <f t="array" ref="F19">SUMPRODUCT(_xlfn.ISFORMULA(F17:F18)*F17:F18)</f>
        <v>#VALUE!</v>
      </c>
    </row>
    <row r="20" ht="15.75" customHeight="1">
      <c r="A20" s="34" t="s">
        <v>88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6:D6"/>
    <mergeCell ref="D7:F7"/>
    <mergeCell ref="A8:F8"/>
    <mergeCell ref="C18:D18"/>
    <mergeCell ref="A20:F20"/>
    <mergeCell ref="A1:D1"/>
    <mergeCell ref="E1:F2"/>
    <mergeCell ref="A2:D2"/>
    <mergeCell ref="A3:C3"/>
    <mergeCell ref="D3:F3"/>
    <mergeCell ref="A4:F4"/>
    <mergeCell ref="A5:F5"/>
  </mergeCells>
  <dataValidations>
    <dataValidation type="list" allowBlank="1" showErrorMessage="1" sqref="E18">
      <formula1>"Credit Card,Check"</formula1>
    </dataValidation>
  </dataValidation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2024-07-29T19:31:25Z</dcterms:created>
  <dc:creator>Quintana, Lazaro</dc:creator>
</cp:coreProperties>
</file>